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Backup-1und1\ibk-php\dokumente\Book_Templates\"/>
    </mc:Choice>
  </mc:AlternateContent>
  <bookViews>
    <workbookView xWindow="585" yWindow="255" windowWidth="27855" windowHeight="14430" tabRatio="693"/>
  </bookViews>
  <sheets>
    <sheet name="Overview in MM_F" sheetId="1" r:id="rId1"/>
    <sheet name="GANTT" sheetId="2" r:id="rId2"/>
    <sheet name="CompactGANTT" sheetId="3" r:id="rId3"/>
    <sheet name="Labour rates" sheetId="5" r:id="rId4"/>
  </sheets>
  <calcPr calcId="191029"/>
</workbook>
</file>

<file path=xl/calcChain.xml><?xml version="1.0" encoding="utf-8"?>
<calcChain xmlns="http://schemas.openxmlformats.org/spreadsheetml/2006/main">
  <c r="M90" i="1" l="1"/>
  <c r="M95" i="1"/>
  <c r="M94" i="1"/>
  <c r="M93" i="1"/>
  <c r="M80" i="1"/>
  <c r="M71" i="1"/>
  <c r="M59" i="1"/>
  <c r="M48" i="1"/>
  <c r="M37" i="1"/>
  <c r="M29" i="1"/>
  <c r="M14" i="1"/>
  <c r="M6" i="1"/>
  <c r="M89" i="1" s="1"/>
  <c r="M92" i="1" l="1"/>
  <c r="M96" i="1" s="1"/>
  <c r="M97" i="1" l="1"/>
  <c r="M98" i="1" s="1"/>
  <c r="P95" i="1"/>
  <c r="S25" i="1" l="1"/>
  <c r="I34" i="5" l="1"/>
  <c r="I33" i="5"/>
  <c r="I31" i="5"/>
  <c r="K14" i="1" l="1"/>
  <c r="L14" i="1"/>
  <c r="I29" i="1"/>
  <c r="C13" i="5" l="1"/>
  <c r="D71" i="1" l="1"/>
  <c r="S64" i="1" l="1"/>
  <c r="S82" i="1" l="1"/>
  <c r="S88" i="1" l="1"/>
  <c r="S87" i="1"/>
  <c r="S86" i="1"/>
  <c r="S85" i="1"/>
  <c r="S84" i="1"/>
  <c r="S83" i="1"/>
  <c r="S81" i="1"/>
  <c r="S79" i="1"/>
  <c r="S78" i="1"/>
  <c r="S77" i="1"/>
  <c r="S76" i="1"/>
  <c r="S75" i="1"/>
  <c r="S74" i="1"/>
  <c r="S73" i="1"/>
  <c r="S72" i="1"/>
  <c r="S70" i="1"/>
  <c r="S69" i="1"/>
  <c r="S68" i="1"/>
  <c r="S67" i="1"/>
  <c r="S66" i="1"/>
  <c r="S65" i="1"/>
  <c r="S63" i="1"/>
  <c r="S62" i="1"/>
  <c r="S61" i="1"/>
  <c r="S60" i="1"/>
  <c r="S58" i="1"/>
  <c r="S57" i="1"/>
  <c r="S56" i="1"/>
  <c r="S55" i="1"/>
  <c r="S54" i="1"/>
  <c r="S53" i="1"/>
  <c r="S52" i="1"/>
  <c r="S51" i="1"/>
  <c r="S50" i="1"/>
  <c r="S49" i="1"/>
  <c r="S47" i="1"/>
  <c r="S46" i="1"/>
  <c r="S45" i="1"/>
  <c r="S44" i="1"/>
  <c r="S43" i="1"/>
  <c r="S42" i="1"/>
  <c r="S41" i="1"/>
  <c r="S40" i="1"/>
  <c r="S39" i="1"/>
  <c r="S38" i="1"/>
  <c r="S36" i="1"/>
  <c r="S35" i="1"/>
  <c r="S34" i="1"/>
  <c r="S33" i="1"/>
  <c r="S32" i="1"/>
  <c r="S31" i="1"/>
  <c r="S30" i="1"/>
  <c r="S26" i="1"/>
  <c r="S27" i="1"/>
  <c r="S28" i="1"/>
  <c r="S24" i="1"/>
  <c r="S16" i="1"/>
  <c r="S17" i="1"/>
  <c r="S18" i="1"/>
  <c r="S19" i="1"/>
  <c r="S20" i="1"/>
  <c r="S21" i="1"/>
  <c r="S22" i="1"/>
  <c r="S23" i="1"/>
  <c r="S15" i="1"/>
  <c r="S8" i="1"/>
  <c r="S9" i="1"/>
  <c r="S10" i="1"/>
  <c r="S11" i="1"/>
  <c r="S12" i="1"/>
  <c r="S13" i="1"/>
  <c r="S7" i="1"/>
  <c r="Q6" i="1"/>
  <c r="Q14" i="1"/>
  <c r="Q29" i="1"/>
  <c r="Q37" i="1"/>
  <c r="Q48" i="1"/>
  <c r="Q59" i="1"/>
  <c r="Q71" i="1"/>
  <c r="Q80" i="1"/>
  <c r="Q94" i="1"/>
  <c r="Q95" i="1"/>
  <c r="Q89" i="1" l="1"/>
  <c r="E13" i="5" l="1"/>
  <c r="K14" i="5"/>
  <c r="K16" i="5"/>
  <c r="K15" i="5"/>
  <c r="K13" i="5"/>
  <c r="K12" i="5"/>
  <c r="K11" i="5"/>
  <c r="K49" i="5" l="1"/>
  <c r="K50" i="5"/>
  <c r="K51" i="5"/>
  <c r="K34" i="5" l="1"/>
  <c r="I29" i="5"/>
  <c r="J35" i="5"/>
  <c r="D8" i="5" l="1"/>
  <c r="C11" i="5" l="1"/>
  <c r="K23" i="5" l="1"/>
  <c r="K25" i="5"/>
  <c r="D94" i="1" l="1"/>
  <c r="J62" i="5" l="1"/>
  <c r="K61" i="5"/>
  <c r="K60" i="5"/>
  <c r="K59" i="5"/>
  <c r="K58" i="5"/>
  <c r="K57" i="5"/>
  <c r="K56" i="5"/>
  <c r="J53" i="5"/>
  <c r="K52" i="5"/>
  <c r="K48" i="5"/>
  <c r="K47" i="5"/>
  <c r="J44" i="5"/>
  <c r="K43" i="5"/>
  <c r="K42" i="5"/>
  <c r="K41" i="5"/>
  <c r="K40" i="5"/>
  <c r="K39" i="5"/>
  <c r="K38" i="5"/>
  <c r="K33" i="5"/>
  <c r="K31" i="5"/>
  <c r="K30" i="5"/>
  <c r="K29" i="5"/>
  <c r="J26" i="5"/>
  <c r="K24" i="5"/>
  <c r="K22" i="5"/>
  <c r="K21" i="5"/>
  <c r="K20" i="5"/>
  <c r="D71" i="5"/>
  <c r="E70" i="5"/>
  <c r="E69" i="5"/>
  <c r="E68" i="5"/>
  <c r="E67" i="5"/>
  <c r="E66" i="5"/>
  <c r="E65" i="5"/>
  <c r="D62" i="5"/>
  <c r="E61" i="5"/>
  <c r="E60" i="5"/>
  <c r="E59" i="5"/>
  <c r="E58" i="5"/>
  <c r="E57" i="5"/>
  <c r="E56" i="5"/>
  <c r="D53" i="5"/>
  <c r="E52" i="5"/>
  <c r="E51" i="5"/>
  <c r="E50" i="5"/>
  <c r="E49" i="5"/>
  <c r="E48" i="5"/>
  <c r="E47" i="5"/>
  <c r="D44" i="5"/>
  <c r="E43" i="5"/>
  <c r="E42" i="5"/>
  <c r="E41" i="5"/>
  <c r="E40" i="5"/>
  <c r="E39" i="5"/>
  <c r="E38" i="5"/>
  <c r="D35" i="5"/>
  <c r="E34" i="5"/>
  <c r="E33" i="5"/>
  <c r="E32" i="5"/>
  <c r="E31" i="5"/>
  <c r="E30" i="5"/>
  <c r="E29" i="5"/>
  <c r="D26" i="5"/>
  <c r="E25" i="5"/>
  <c r="E24" i="5"/>
  <c r="E23" i="5"/>
  <c r="E22" i="5"/>
  <c r="E21" i="5"/>
  <c r="E20" i="5"/>
  <c r="E7" i="5"/>
  <c r="E5" i="5"/>
  <c r="C14" i="5"/>
  <c r="E14" i="5" s="1"/>
  <c r="E35" i="5" l="1"/>
  <c r="F90" i="1" s="1"/>
  <c r="K35" i="5"/>
  <c r="N90" i="1" s="1"/>
  <c r="E53" i="5"/>
  <c r="I90" i="1" s="1"/>
  <c r="K53" i="5"/>
  <c r="R90" i="1" s="1"/>
  <c r="E26" i="5"/>
  <c r="H90" i="1" s="1"/>
  <c r="E62" i="5"/>
  <c r="J90" i="1" s="1"/>
  <c r="K62" i="5"/>
  <c r="P90" i="1" s="1"/>
  <c r="E44" i="5"/>
  <c r="G90" i="1" s="1"/>
  <c r="K44" i="5"/>
  <c r="Q90" i="1" s="1"/>
  <c r="Q92" i="1" s="1"/>
  <c r="Q96" i="1" s="1"/>
  <c r="Q97" i="1" s="1"/>
  <c r="Q98" i="1" s="1"/>
  <c r="E71" i="5"/>
  <c r="K26" i="5"/>
  <c r="O90" i="1" s="1"/>
  <c r="J17" i="5"/>
  <c r="K17" i="5"/>
  <c r="L90" i="1" s="1"/>
  <c r="J8" i="5"/>
  <c r="K8" i="5"/>
  <c r="K90" i="1" s="1"/>
  <c r="E6" i="5"/>
  <c r="D17" i="5"/>
  <c r="C12" i="5"/>
  <c r="E12" i="5" s="1"/>
  <c r="C15" i="5"/>
  <c r="E15" i="5" s="1"/>
  <c r="C16" i="5"/>
  <c r="E16" i="5" s="1"/>
  <c r="E11" i="5"/>
  <c r="E17" i="5" l="1"/>
  <c r="E90" i="1" s="1"/>
  <c r="E3" i="5"/>
  <c r="E4" i="5"/>
  <c r="E2" i="5"/>
  <c r="E8" i="5" l="1"/>
  <c r="D90" i="1" s="1"/>
  <c r="D95" i="1"/>
  <c r="A14" i="2" l="1"/>
  <c r="B14" i="2"/>
  <c r="B15" i="2" l="1"/>
  <c r="A20" i="2" l="1"/>
  <c r="B20" i="2"/>
  <c r="A21" i="2"/>
  <c r="B21" i="2"/>
  <c r="A22" i="2"/>
  <c r="B22" i="2"/>
  <c r="A23" i="2"/>
  <c r="B23" i="2"/>
  <c r="P94" i="1"/>
  <c r="B4" i="3"/>
  <c r="A4" i="3"/>
  <c r="D93" i="1" l="1"/>
  <c r="E93" i="1"/>
  <c r="H93" i="1"/>
  <c r="F93" i="1"/>
  <c r="G93" i="1"/>
  <c r="I93" i="1"/>
  <c r="J93" i="1"/>
  <c r="E94" i="1"/>
  <c r="H94" i="1"/>
  <c r="F94" i="1"/>
  <c r="G94" i="1"/>
  <c r="I94" i="1"/>
  <c r="J94" i="1"/>
  <c r="E95" i="1"/>
  <c r="H95" i="1"/>
  <c r="F95" i="1"/>
  <c r="G95" i="1"/>
  <c r="I95" i="1"/>
  <c r="J95" i="1"/>
  <c r="K95" i="1"/>
  <c r="L95" i="1"/>
  <c r="O95" i="1"/>
  <c r="N95" i="1"/>
  <c r="R95" i="1"/>
  <c r="K94" i="1"/>
  <c r="L94" i="1"/>
  <c r="O94" i="1"/>
  <c r="N94" i="1"/>
  <c r="R94" i="1"/>
  <c r="K93" i="1"/>
  <c r="L93" i="1"/>
  <c r="O93" i="1"/>
  <c r="N93" i="1"/>
  <c r="R93" i="1"/>
  <c r="P93" i="1"/>
  <c r="A19" i="2"/>
  <c r="B19" i="2"/>
  <c r="B18" i="2"/>
  <c r="A18" i="2"/>
  <c r="P29" i="1"/>
  <c r="R29" i="1"/>
  <c r="N29" i="1"/>
  <c r="O29" i="1"/>
  <c r="L29" i="1"/>
  <c r="K29" i="1"/>
  <c r="J29" i="1"/>
  <c r="G29" i="1"/>
  <c r="F29" i="1"/>
  <c r="H29" i="1"/>
  <c r="E29" i="1"/>
  <c r="D29" i="1"/>
  <c r="S94" i="1" l="1"/>
  <c r="S93" i="1"/>
  <c r="S29" i="1"/>
  <c r="E37" i="1"/>
  <c r="H37" i="1"/>
  <c r="F37" i="1"/>
  <c r="G37" i="1"/>
  <c r="I37" i="1"/>
  <c r="J37" i="1"/>
  <c r="K37" i="1"/>
  <c r="L37" i="1"/>
  <c r="O37" i="1"/>
  <c r="N37" i="1"/>
  <c r="R37" i="1"/>
  <c r="P37" i="1"/>
  <c r="D37" i="1"/>
  <c r="S37" i="1" l="1"/>
  <c r="B6" i="3"/>
  <c r="B7" i="3"/>
  <c r="B8" i="3"/>
  <c r="B9" i="3"/>
  <c r="B3" i="3"/>
  <c r="B5" i="3"/>
  <c r="B2" i="3"/>
  <c r="B45" i="2" l="1"/>
  <c r="A35" i="2"/>
  <c r="B35" i="2"/>
  <c r="A36" i="2"/>
  <c r="B36" i="2"/>
  <c r="A37" i="2"/>
  <c r="B37" i="2"/>
  <c r="A38" i="2"/>
  <c r="B38" i="2"/>
  <c r="A39" i="2"/>
  <c r="B39" i="2"/>
  <c r="A42" i="2"/>
  <c r="B42" i="2"/>
  <c r="A34" i="2"/>
  <c r="B34" i="2"/>
  <c r="A31" i="2"/>
  <c r="B31" i="2"/>
  <c r="A26" i="2"/>
  <c r="B26" i="2"/>
  <c r="A27" i="2"/>
  <c r="B27" i="2"/>
  <c r="A28" i="2"/>
  <c r="B28" i="2"/>
  <c r="A29" i="2"/>
  <c r="B29" i="2"/>
  <c r="A30" i="2"/>
  <c r="B30" i="2"/>
  <c r="B25" i="2"/>
  <c r="A25" i="2"/>
  <c r="B49" i="2" l="1"/>
  <c r="B50" i="2"/>
  <c r="B51" i="2"/>
  <c r="B52" i="2"/>
  <c r="A3" i="3" l="1"/>
  <c r="A51" i="2" l="1"/>
  <c r="A52" i="2"/>
  <c r="A53" i="2"/>
  <c r="B33" i="2" l="1"/>
  <c r="A9" i="3"/>
  <c r="A8" i="3"/>
  <c r="A7" i="3"/>
  <c r="A6" i="3"/>
  <c r="A5" i="3"/>
  <c r="A2" i="3"/>
  <c r="B17" i="2"/>
  <c r="A17" i="2"/>
  <c r="B16" i="2"/>
  <c r="A16" i="2"/>
  <c r="A15" i="2"/>
  <c r="B13" i="2"/>
  <c r="A13" i="2"/>
  <c r="B12" i="2"/>
  <c r="A12" i="2"/>
  <c r="B11" i="2"/>
  <c r="A11" i="2"/>
  <c r="B10" i="2"/>
  <c r="A10" i="2"/>
  <c r="B9" i="2"/>
  <c r="A9" i="2"/>
  <c r="B8" i="2"/>
  <c r="A8" i="2"/>
  <c r="B59" i="2"/>
  <c r="A59" i="2"/>
  <c r="B58" i="2"/>
  <c r="A58" i="2"/>
  <c r="B57" i="2"/>
  <c r="A57" i="2"/>
  <c r="B56" i="2"/>
  <c r="A56" i="2"/>
  <c r="B55" i="2"/>
  <c r="A55" i="2"/>
  <c r="B54" i="2"/>
  <c r="A54" i="2"/>
  <c r="B47" i="2"/>
  <c r="A47" i="2"/>
  <c r="B46" i="2"/>
  <c r="A46" i="2"/>
  <c r="A45" i="2"/>
  <c r="B44" i="2"/>
  <c r="A44" i="2"/>
  <c r="B43" i="2"/>
  <c r="A43" i="2"/>
  <c r="B41" i="2"/>
  <c r="A41" i="2"/>
  <c r="B40" i="2"/>
  <c r="A40" i="2"/>
  <c r="B53" i="2"/>
  <c r="A50" i="2"/>
  <c r="A49" i="2"/>
  <c r="B48" i="2"/>
  <c r="A48" i="2"/>
  <c r="A33" i="2"/>
  <c r="B32" i="2"/>
  <c r="A32" i="2"/>
  <c r="B24" i="2"/>
  <c r="A24" i="2"/>
  <c r="B7" i="2"/>
  <c r="A7" i="2"/>
  <c r="B6" i="2"/>
  <c r="A6" i="2"/>
  <c r="B5" i="2"/>
  <c r="A5" i="2"/>
  <c r="B4" i="2"/>
  <c r="A4" i="2"/>
  <c r="B3" i="2"/>
  <c r="A3" i="2"/>
  <c r="B2" i="2"/>
  <c r="A2" i="2"/>
  <c r="P14" i="1"/>
  <c r="R14" i="1"/>
  <c r="N14" i="1"/>
  <c r="O14" i="1"/>
  <c r="J14" i="1"/>
  <c r="I14" i="1"/>
  <c r="G14" i="1"/>
  <c r="F14" i="1"/>
  <c r="H14" i="1"/>
  <c r="E14" i="1"/>
  <c r="D14" i="1"/>
  <c r="P80" i="1"/>
  <c r="R80" i="1"/>
  <c r="N80" i="1"/>
  <c r="O80" i="1"/>
  <c r="L80" i="1"/>
  <c r="K80" i="1"/>
  <c r="J80" i="1"/>
  <c r="I80" i="1"/>
  <c r="G80" i="1"/>
  <c r="F80" i="1"/>
  <c r="H80" i="1"/>
  <c r="E80" i="1"/>
  <c r="D80" i="1"/>
  <c r="S95" i="1"/>
  <c r="P59" i="1"/>
  <c r="R59" i="1"/>
  <c r="N59" i="1"/>
  <c r="O59" i="1"/>
  <c r="L59" i="1"/>
  <c r="K59" i="1"/>
  <c r="J59" i="1"/>
  <c r="I59" i="1"/>
  <c r="G59" i="1"/>
  <c r="F59" i="1"/>
  <c r="H59" i="1"/>
  <c r="E59" i="1"/>
  <c r="D59" i="1"/>
  <c r="P71" i="1"/>
  <c r="R71" i="1"/>
  <c r="N71" i="1"/>
  <c r="O71" i="1"/>
  <c r="L71" i="1"/>
  <c r="K71" i="1"/>
  <c r="J71" i="1"/>
  <c r="I71" i="1"/>
  <c r="G71" i="1"/>
  <c r="F71" i="1"/>
  <c r="H71" i="1"/>
  <c r="E71" i="1"/>
  <c r="P48" i="1"/>
  <c r="R48" i="1"/>
  <c r="N48" i="1"/>
  <c r="O48" i="1"/>
  <c r="L48" i="1"/>
  <c r="K48" i="1"/>
  <c r="J48" i="1"/>
  <c r="I48" i="1"/>
  <c r="G48" i="1"/>
  <c r="F48" i="1"/>
  <c r="H48" i="1"/>
  <c r="E48" i="1"/>
  <c r="D48" i="1"/>
  <c r="P6" i="1"/>
  <c r="R6" i="1"/>
  <c r="N6" i="1"/>
  <c r="O6" i="1"/>
  <c r="L6" i="1"/>
  <c r="K6" i="1"/>
  <c r="J6" i="1"/>
  <c r="I6" i="1"/>
  <c r="G6" i="1"/>
  <c r="F6" i="1"/>
  <c r="H6" i="1"/>
  <c r="E6" i="1"/>
  <c r="D6" i="1"/>
  <c r="S71" i="1" l="1"/>
  <c r="S6" i="1"/>
  <c r="S80" i="1"/>
  <c r="S14" i="1"/>
  <c r="S59" i="1"/>
  <c r="S48" i="1"/>
  <c r="I89" i="1"/>
  <c r="I92" i="1" s="1"/>
  <c r="E89" i="1"/>
  <c r="E92" i="1" s="1"/>
  <c r="L89" i="1"/>
  <c r="L92" i="1" s="1"/>
  <c r="H89" i="1"/>
  <c r="H92" i="1" s="1"/>
  <c r="O89" i="1"/>
  <c r="O92" i="1" s="1"/>
  <c r="F89" i="1"/>
  <c r="F92" i="1" s="1"/>
  <c r="P89" i="1"/>
  <c r="P92" i="1" s="1"/>
  <c r="P96" i="1" s="1"/>
  <c r="P97" i="1" s="1"/>
  <c r="P98" i="1" s="1"/>
  <c r="J89" i="1"/>
  <c r="J92" i="1" s="1"/>
  <c r="R89" i="1"/>
  <c r="R92" i="1" s="1"/>
  <c r="D89" i="1"/>
  <c r="G89" i="1"/>
  <c r="K89" i="1"/>
  <c r="K92" i="1" s="1"/>
  <c r="N89" i="1"/>
  <c r="N92" i="1" s="1"/>
  <c r="G92" i="1" l="1"/>
  <c r="D92" i="1"/>
  <c r="S92" i="1" s="1"/>
  <c r="S89" i="1"/>
  <c r="T29" i="1" s="1"/>
  <c r="R96" i="1"/>
  <c r="O96" i="1"/>
  <c r="L96" i="1"/>
  <c r="I96" i="1"/>
  <c r="F96" i="1"/>
  <c r="J96" i="1"/>
  <c r="D96" i="1" l="1"/>
  <c r="G96" i="1"/>
  <c r="G97" i="1" s="1"/>
  <c r="T6" i="1"/>
  <c r="T71" i="1"/>
  <c r="N96" i="1"/>
  <c r="N97" i="1" s="1"/>
  <c r="H96" i="1"/>
  <c r="H97" i="1" s="1"/>
  <c r="L97" i="1"/>
  <c r="T59" i="1"/>
  <c r="O97" i="1"/>
  <c r="J97" i="1"/>
  <c r="K96" i="1"/>
  <c r="I97" i="1"/>
  <c r="F97" i="1"/>
  <c r="R97" i="1"/>
  <c r="D97" i="1"/>
  <c r="T14" i="1"/>
  <c r="T37" i="1"/>
  <c r="T48" i="1"/>
  <c r="T80" i="1"/>
  <c r="E96" i="1"/>
  <c r="S96" i="1" l="1"/>
  <c r="G98" i="1"/>
  <c r="O98" i="1"/>
  <c r="I98" i="1"/>
  <c r="K97" i="1"/>
  <c r="D98" i="1"/>
  <c r="S99" i="1"/>
  <c r="R98" i="1"/>
  <c r="J98" i="1"/>
  <c r="N98" i="1"/>
  <c r="E97" i="1"/>
  <c r="H98" i="1"/>
  <c r="F98" i="1"/>
  <c r="L98" i="1"/>
  <c r="S97" i="1" l="1"/>
  <c r="K98" i="1"/>
  <c r="E98" i="1"/>
  <c r="S98" i="1" l="1"/>
</calcChain>
</file>

<file path=xl/comments1.xml><?xml version="1.0" encoding="utf-8"?>
<comments xmlns="http://schemas.openxmlformats.org/spreadsheetml/2006/main">
  <authors>
    <author/>
  </authors>
  <commentList>
    <comment ref="B26" authorId="0" shapeId="0">
      <text>
        <r>
          <rPr>
            <sz val="10"/>
            <color rgb="FF000000"/>
            <rFont val="Calibri"/>
            <family val="2"/>
            <scheme val="minor"/>
          </rPr>
          <t>======
ID#AAAAYbz07mE
    (2022-04-20 12:55:31)
Change according to capacity
	-Florian Scheibein</t>
        </r>
      </text>
    </comment>
    <comment ref="A28" authorId="0" shapeId="0">
      <text>
        <r>
          <rPr>
            <sz val="10"/>
            <color rgb="FF000000"/>
            <rFont val="Calibri"/>
            <family val="2"/>
            <scheme val="minor"/>
          </rPr>
          <t>======
ID#AAAAYbz07mA
    (2022-04-20 12:55:31)
Change
	-Florian Scheibein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k71/WS3FLc8Ulbl6UkL4NQLg0eQ=="/>
    </ext>
  </extLst>
</comments>
</file>

<file path=xl/sharedStrings.xml><?xml version="1.0" encoding="utf-8"?>
<sst xmlns="http://schemas.openxmlformats.org/spreadsheetml/2006/main" count="514" uniqueCount="219">
  <si>
    <t>Lead</t>
  </si>
  <si>
    <t>Partners</t>
  </si>
  <si>
    <t>WP</t>
  </si>
  <si>
    <t>Member state</t>
  </si>
  <si>
    <t>IE</t>
  </si>
  <si>
    <t>DE</t>
  </si>
  <si>
    <t>Tasks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</si>
  <si>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</si>
  <si>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</si>
  <si>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</si>
  <si>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</si>
  <si>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</si>
  <si>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</si>
  <si>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</si>
  <si>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</si>
  <si>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</si>
  <si>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</si>
  <si>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</si>
  <si>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</si>
  <si>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</si>
  <si>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</si>
  <si>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</si>
  <si>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Total</t>
  </si>
  <si>
    <t>%</t>
  </si>
  <si>
    <t>WP1</t>
  </si>
  <si>
    <t>1.1</t>
  </si>
  <si>
    <t>Management of the contractual commitments and financial control, establish Project Boards and  publish the Project Manual (PM)</t>
  </si>
  <si>
    <t>1.2</t>
  </si>
  <si>
    <t>1.3</t>
  </si>
  <si>
    <t>1.4</t>
  </si>
  <si>
    <t>1.5</t>
  </si>
  <si>
    <t>Preparing and attending 3 Project Board Meetings (kick-off, mid-term &amp; project closing) plus bi-monthly virtual meetings</t>
  </si>
  <si>
    <t>No. of Persons travelling for this WP</t>
  </si>
  <si>
    <t>Other costs for this WP</t>
  </si>
  <si>
    <t>WP2</t>
  </si>
  <si>
    <t>2.1</t>
  </si>
  <si>
    <t>2.2</t>
  </si>
  <si>
    <t>2.3</t>
  </si>
  <si>
    <t>2.4</t>
  </si>
  <si>
    <t>2.5</t>
  </si>
  <si>
    <t xml:space="preserve">No. of Persons travelling for this WP </t>
  </si>
  <si>
    <t>Subcontracts</t>
  </si>
  <si>
    <t xml:space="preserve">Other costs for this WP </t>
  </si>
  <si>
    <t>WP3</t>
  </si>
  <si>
    <t>3.1</t>
  </si>
  <si>
    <t>3.2</t>
  </si>
  <si>
    <t>3.4</t>
  </si>
  <si>
    <t>WP4</t>
  </si>
  <si>
    <t>4.1</t>
  </si>
  <si>
    <t>4.2</t>
  </si>
  <si>
    <t>4.3</t>
  </si>
  <si>
    <t>4.4</t>
  </si>
  <si>
    <t>4.5</t>
  </si>
  <si>
    <t>4.6</t>
  </si>
  <si>
    <t>WP5</t>
  </si>
  <si>
    <t>5.1</t>
  </si>
  <si>
    <t>5.2</t>
  </si>
  <si>
    <t>5.3</t>
  </si>
  <si>
    <t>5.4</t>
  </si>
  <si>
    <t>WP6</t>
  </si>
  <si>
    <t>6.1</t>
  </si>
  <si>
    <t>6.2</t>
  </si>
  <si>
    <t>6.3</t>
  </si>
  <si>
    <t>6.4</t>
  </si>
  <si>
    <t>6.5</t>
  </si>
  <si>
    <t>WP7</t>
  </si>
  <si>
    <t>7.1</t>
  </si>
  <si>
    <t>7.2</t>
  </si>
  <si>
    <t>7.3</t>
  </si>
  <si>
    <t>7.4</t>
  </si>
  <si>
    <t>7.5</t>
  </si>
  <si>
    <t>Implementing, maintaining and continually updating a project website and community of practice</t>
  </si>
  <si>
    <t>Ongoing outreach and engagement with key stakeholders (media, community groups etc.)</t>
  </si>
  <si>
    <t xml:space="preserve">Promotion &amp; dissemination via stakeholder workshops, seminars &amp; international conferences </t>
  </si>
  <si>
    <t>Relevant project results made freely available according to FAIR principles</t>
  </si>
  <si>
    <t xml:space="preserve">Scientific publications </t>
  </si>
  <si>
    <t>Open access publication fees</t>
  </si>
  <si>
    <t>Conference attendance</t>
  </si>
  <si>
    <t>10.7</t>
  </si>
  <si>
    <t>Person/Months</t>
  </si>
  <si>
    <t>Average PM Cost</t>
  </si>
  <si>
    <t>Labour Costs</t>
  </si>
  <si>
    <t>Travel costs</t>
  </si>
  <si>
    <t>Other Costs</t>
  </si>
  <si>
    <t>TOTAL</t>
  </si>
  <si>
    <t>Project Month</t>
  </si>
  <si>
    <t>+1</t>
  </si>
  <si>
    <t>+2</t>
  </si>
  <si>
    <t>iR</t>
  </si>
  <si>
    <t>FR</t>
  </si>
  <si>
    <t>M</t>
  </si>
  <si>
    <t>DR</t>
  </si>
  <si>
    <t>QG</t>
  </si>
  <si>
    <t xml:space="preserve"> </t>
  </si>
  <si>
    <t>N</t>
  </si>
  <si>
    <t>WP Delivery Reports</t>
  </si>
  <si>
    <t>IR / FR</t>
  </si>
  <si>
    <t>Interim &amp; Final Report</t>
  </si>
  <si>
    <t>Quality Gates</t>
  </si>
  <si>
    <t>Milestones</t>
  </si>
  <si>
    <t>Newsletter</t>
  </si>
  <si>
    <t>Project Quarters</t>
  </si>
  <si>
    <t>Interim/Final Report</t>
  </si>
  <si>
    <t>Deliverable Summary Report</t>
  </si>
  <si>
    <t>Developing  and publising a Communications and Sustainability Strategy with a BMC for post-project activities</t>
  </si>
  <si>
    <t>HEI</t>
  </si>
  <si>
    <t>Dissemination &amp; establishing sustainability</t>
  </si>
  <si>
    <t>5.5</t>
  </si>
  <si>
    <t xml:space="preserve">User friendly CI branding and design (Logo, website, policy briefs, academic posters, …) </t>
  </si>
  <si>
    <t>Generating WP summary report and performing Quality Gate</t>
  </si>
  <si>
    <t>3.3</t>
  </si>
  <si>
    <t>2.6</t>
  </si>
  <si>
    <r>
      <t xml:space="preserve">Regular monitoring and reporting the overall project development, progression and activities, internally and to the </t>
    </r>
    <r>
      <rPr>
        <sz val="10"/>
        <rFont val="Calibri"/>
        <family val="2"/>
      </rPr>
      <t>CEC</t>
    </r>
  </si>
  <si>
    <t>Agreeing an overall Ethics Management Plan for the project and submission of local ethics forms where required</t>
  </si>
  <si>
    <t>Survey and analysis training needs per country and per sector to inform module content and delivery</t>
  </si>
  <si>
    <t>2.7</t>
  </si>
  <si>
    <t>Define inputs and outcomes</t>
  </si>
  <si>
    <t>Define assessments</t>
  </si>
  <si>
    <t>Seek accreditation through academic partner institutions</t>
  </si>
  <si>
    <t>User Requirements Definition for the VR Pan European Healthcare training metaverse</t>
  </si>
  <si>
    <t>Identification of system / hardware requirements for the Healthcare training metaverse</t>
  </si>
  <si>
    <t>Design and Development of VR Metaverse training Modules</t>
  </si>
  <si>
    <t>Pilot roll out support</t>
  </si>
  <si>
    <t>Identify and adapt most commonly used delivery platforms</t>
  </si>
  <si>
    <t>4.7</t>
  </si>
  <si>
    <t>Design &amp; implement a delivery platform with augmented and virtual reality features</t>
  </si>
  <si>
    <t>SL</t>
  </si>
  <si>
    <t>IT</t>
  </si>
  <si>
    <t>LT</t>
  </si>
  <si>
    <t>LV</t>
  </si>
  <si>
    <t>HR</t>
  </si>
  <si>
    <t>ES</t>
  </si>
  <si>
    <t>BE</t>
  </si>
  <si>
    <t>Localising the module content into partner regions and testing the language versions with selected trainees</t>
  </si>
  <si>
    <t>Translating common core module content into partner panguages</t>
  </si>
  <si>
    <t>Deliver each module to at least 100 learners drawn from the target groups with a total of 500 or more</t>
  </si>
  <si>
    <t>Transforming content into multimedia presentations as required</t>
  </si>
  <si>
    <t>Testing, Improvement and Validation (standalone)</t>
  </si>
  <si>
    <t>Organising and running a final conference</t>
  </si>
  <si>
    <t>Delivering and validating the modules with target group participants</t>
  </si>
  <si>
    <t>Translating the Platform interface and messages into required partner languages</t>
  </si>
  <si>
    <t>Select volunter trainees to test localised modules on the platform (w/o PO)</t>
  </si>
  <si>
    <t>Promoting the modules through the participating HEI and Multipiers</t>
  </si>
  <si>
    <t>7%</t>
  </si>
  <si>
    <t>2.8</t>
  </si>
  <si>
    <t>Evaluation</t>
  </si>
  <si>
    <t>5.6</t>
  </si>
  <si>
    <t>5.7</t>
  </si>
  <si>
    <t>6.6</t>
  </si>
  <si>
    <t>6.7</t>
  </si>
  <si>
    <t>WP8</t>
  </si>
  <si>
    <t>8.1</t>
  </si>
  <si>
    <t>8.2</t>
  </si>
  <si>
    <t>8.3</t>
  </si>
  <si>
    <t>8.4</t>
  </si>
  <si>
    <t>Adjust module(s) based ob feedback received from Evaluation WP</t>
  </si>
  <si>
    <t>Evaluation of module content and delivery with module alumni in WP8</t>
  </si>
  <si>
    <t>Evaluation of solution architecture designed in WP4</t>
  </si>
  <si>
    <t>Evaluation of training module and delivery path designed in WP5</t>
  </si>
  <si>
    <t>Evaluation of localised training modules implemented in WP7</t>
  </si>
  <si>
    <t>Evaluation of platform implemented in WP6</t>
  </si>
  <si>
    <t>Define integrated micro-credentialling approach with CPD</t>
  </si>
  <si>
    <t>2.9</t>
  </si>
  <si>
    <t>Project management and coordination, ethics</t>
  </si>
  <si>
    <t>Organising and running a workshop with Accreditation Agencies</t>
  </si>
  <si>
    <t xml:space="preserve">Improve module content delivery based on reslts from 7.3  </t>
  </si>
  <si>
    <t>IR/FR</t>
  </si>
  <si>
    <t>IR</t>
  </si>
  <si>
    <t>CP</t>
  </si>
  <si>
    <t>Comminication Plan with Business Model Canvas Release 1-3</t>
  </si>
  <si>
    <t>PL</t>
  </si>
  <si>
    <t>Manager</t>
  </si>
  <si>
    <t>Technician</t>
  </si>
  <si>
    <t>Admin</t>
  </si>
  <si>
    <t>Jun. Researcher</t>
  </si>
  <si>
    <t>Sen. Researcher</t>
  </si>
  <si>
    <t>Day Rate</t>
  </si>
  <si>
    <t>P. Month</t>
  </si>
  <si>
    <t>Involved</t>
  </si>
  <si>
    <t>calc cost</t>
  </si>
  <si>
    <t>Av- PM 4 Calc</t>
  </si>
  <si>
    <t>Trainer/teacher</t>
  </si>
  <si>
    <t>Project Manager</t>
  </si>
  <si>
    <t>3.5</t>
  </si>
  <si>
    <t>PC</t>
  </si>
  <si>
    <t>Establishing  overall Quality Management Processes, Standards and Measures</t>
  </si>
  <si>
    <t>6.8</t>
  </si>
  <si>
    <t>Developing a virtual hospital data model based on the new Mutualia Hospital under construction</t>
  </si>
  <si>
    <t>Content development of four modules to deliver upskilling and reskilling</t>
  </si>
  <si>
    <t>Indirect Costs</t>
  </si>
  <si>
    <t xml:space="preserve">calciulated funding according to EU DBT </t>
  </si>
  <si>
    <t>Subcontracting</t>
  </si>
  <si>
    <t>Approximate Budget</t>
  </si>
  <si>
    <t>Develop survey instrument to assess digital literacy, resilience, service delivery and CPD access</t>
  </si>
  <si>
    <t>Running 4.1 in partner regions</t>
  </si>
  <si>
    <t>Analysis of 4.2 for training needs per country, sector, target groups and thematic focus referenced against EU Pact for Skills</t>
  </si>
  <si>
    <t>Gap analysis referenced to 4.1 - 4.4</t>
  </si>
  <si>
    <t>Mapping of existing continuous training and professional development training possibilities referenced to 4.2 &amp; 4.3</t>
  </si>
  <si>
    <t>Co-creation with stakeholders referencing "real world" competency skills credentialling referenced to 4.5</t>
  </si>
  <si>
    <t>Referenced to WP4 define and develop content for modules 1-4</t>
  </si>
  <si>
    <t>AAA</t>
  </si>
  <si>
    <t>BBB</t>
  </si>
  <si>
    <t>CCC</t>
  </si>
  <si>
    <t>DDD</t>
  </si>
  <si>
    <t>EEE</t>
  </si>
  <si>
    <t>FFF</t>
  </si>
  <si>
    <t>GGG</t>
  </si>
  <si>
    <t>HHH</t>
  </si>
  <si>
    <t>III</t>
  </si>
  <si>
    <t>JJJ</t>
  </si>
  <si>
    <t>KKK</t>
  </si>
  <si>
    <t>LLL</t>
  </si>
  <si>
    <t>MMM</t>
  </si>
  <si>
    <t>NNN</t>
  </si>
  <si>
    <t>OOO</t>
  </si>
  <si>
    <t>Multipliers</t>
  </si>
  <si>
    <t>End User Reps</t>
  </si>
  <si>
    <t>QM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</si>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</sst>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4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7030A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  <font>
      <sz val="11"/>
      <color rgb="FFE36C09"/>
      <name val="Calibri"/>
      <family val="2"/>
    </font>
    <font>
      <sz val="11"/>
      <color rgb="FF002060"/>
      <name val="Calibri"/>
      <family val="2"/>
    </font>
    <font>
      <b/>
      <sz val="11"/>
      <color rgb="FF00B050"/>
      <name val="Calibri"/>
      <family val="2"/>
    </font>
    <font>
      <sz val="10"/>
      <color rgb="FF7030A0"/>
      <name val="Arial Narrow"/>
      <family val="2"/>
    </font>
    <font>
      <sz val="10"/>
      <color rgb="FF969696"/>
      <name val="Arial Narrow"/>
      <family val="2"/>
    </font>
    <font>
      <sz val="11"/>
      <color rgb="FFFFFFFF"/>
      <name val="Calibri"/>
      <family val="2"/>
    </font>
    <font>
      <sz val="11"/>
      <color rgb="FF00FF00"/>
      <name val="Calibri"/>
      <family val="2"/>
    </font>
    <font>
      <sz val="11"/>
      <color rgb="FF000080"/>
      <name val="Calibri"/>
      <family val="2"/>
    </font>
    <font>
      <sz val="8"/>
      <color theme="1"/>
      <name val="Arimo"/>
    </font>
    <font>
      <sz val="8"/>
      <color theme="1"/>
      <name val="Arial Narrow"/>
      <family val="2"/>
    </font>
    <font>
      <sz val="10"/>
      <color theme="1"/>
      <name val="Arimo"/>
    </font>
    <font>
      <sz val="8"/>
      <color rgb="FF00B0F0"/>
      <name val="Arimo"/>
    </font>
    <font>
      <sz val="8"/>
      <color rgb="FFFF0000"/>
      <name val="Arimo"/>
    </font>
    <font>
      <b/>
      <sz val="8"/>
      <color theme="1"/>
      <name val="Arial Narrow"/>
      <family val="2"/>
    </font>
    <font>
      <b/>
      <sz val="9"/>
      <color theme="1"/>
      <name val="Arimo"/>
    </font>
    <font>
      <sz val="1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Arimo"/>
    </font>
    <font>
      <sz val="9"/>
      <color theme="1"/>
      <name val="Arial"/>
      <family val="2"/>
    </font>
    <font>
      <b/>
      <sz val="10"/>
      <color theme="1"/>
      <name val="Calibri"/>
      <family val="2"/>
    </font>
    <font>
      <sz val="9"/>
      <color theme="1"/>
      <name val="Arimo"/>
    </font>
    <font>
      <sz val="9"/>
      <color theme="1"/>
      <name val="Arial Narrow"/>
      <family val="2"/>
    </font>
    <font>
      <b/>
      <sz val="8"/>
      <color rgb="FF00B0F0"/>
      <name val="Arimo"/>
    </font>
    <font>
      <b/>
      <sz val="8"/>
      <color rgb="FFFF0000"/>
      <name val="Arimo"/>
    </font>
    <font>
      <b/>
      <sz val="8"/>
      <color theme="1"/>
      <name val="Arimo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Arial Narrow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color theme="1"/>
      <name val="Arial Narrow"/>
      <family val="2"/>
    </font>
    <font>
      <sz val="9"/>
      <color rgb="FF00B050"/>
      <name val="Arial Narrow"/>
      <family val="2"/>
    </font>
    <font>
      <sz val="9"/>
      <color rgb="FF002060"/>
      <name val="Arial Narrow"/>
      <family val="2"/>
    </font>
    <font>
      <sz val="9"/>
      <color rgb="FF7030A0"/>
      <name val="Arial Narrow"/>
      <family val="2"/>
    </font>
    <font>
      <sz val="8"/>
      <color theme="1"/>
      <name val="Arial Narrow"/>
      <family val="2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sz val="10"/>
      <color theme="1"/>
      <name val="Arial Narrow"/>
      <family val="2"/>
    </font>
    <font>
      <b/>
      <sz val="11"/>
      <color theme="0"/>
      <name val="Calibri"/>
      <family val="2"/>
    </font>
    <font>
      <b/>
      <sz val="8"/>
      <color theme="1"/>
      <name val="Arial Narrow"/>
      <family val="2"/>
    </font>
    <font>
      <sz val="11"/>
      <color theme="9"/>
      <name val="Calibri"/>
      <family val="2"/>
    </font>
    <font>
      <sz val="9"/>
      <color theme="1"/>
      <name val="Calibri"/>
      <family val="2"/>
      <scheme val="minor"/>
    </font>
    <font>
      <sz val="8"/>
      <name val="Arimo"/>
    </font>
    <font>
      <b/>
      <sz val="9"/>
      <color theme="1"/>
      <name val="Calibri"/>
      <family val="2"/>
      <scheme val="minor"/>
    </font>
    <font>
      <sz val="8"/>
      <color rgb="FF00B0F0"/>
      <name val="Calibri"/>
      <family val="2"/>
      <scheme val="minor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9"/>
      <color rgb="FF00B050"/>
      <name val="Arial Narrow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9"/>
      <name val="Calibri"/>
      <family val="2"/>
    </font>
    <font>
      <sz val="9"/>
      <color theme="9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B050"/>
      <name val="Calibri"/>
      <family val="2"/>
    </font>
    <font>
      <sz val="10"/>
      <color rgb="FF00B050"/>
      <name val="Calibri"/>
      <family val="2"/>
    </font>
    <font>
      <sz val="8"/>
      <color rgb="FF00B050"/>
      <name val="Calibri"/>
      <family val="2"/>
    </font>
    <font>
      <b/>
      <sz val="9"/>
      <color rgb="FF00B050"/>
      <name val="Calibri"/>
      <family val="2"/>
    </font>
    <font>
      <sz val="10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0"/>
      <color rgb="FF008A3E"/>
      <name val="Calibri"/>
      <family val="2"/>
      <scheme val="minor"/>
    </font>
    <font>
      <sz val="8"/>
      <color rgb="FF000080"/>
      <name val="Calibri"/>
      <family val="2"/>
    </font>
    <font>
      <sz val="8"/>
      <name val="Calibri"/>
      <scheme val="minor"/>
    </font>
    <font>
      <b/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FFFCC"/>
        <bgColor rgb="FFFFFFCC"/>
      </patternFill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E3E3E3"/>
        <bgColor rgb="FFE3E3E3"/>
      </patternFill>
    </fill>
    <fill>
      <patternFill patternType="solid">
        <fgColor rgb="FFFF9393"/>
        <bgColor rgb="FFFF9393"/>
      </patternFill>
    </fill>
    <fill>
      <patternFill patternType="solid">
        <fgColor rgb="FFE5B8B7"/>
        <bgColor rgb="FFE5B8B7"/>
      </patternFill>
    </fill>
    <fill>
      <patternFill patternType="solid">
        <fgColor rgb="FF0070C0"/>
        <bgColor rgb="FF0070C0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1F497D"/>
        <bgColor rgb="FF1F497D"/>
      </patternFill>
    </fill>
    <fill>
      <patternFill patternType="solid">
        <fgColor rgb="FF969696"/>
        <bgColor rgb="FF969696"/>
      </patternFill>
    </fill>
    <fill>
      <patternFill patternType="solid">
        <fgColor rgb="FF974806"/>
        <bgColor rgb="FF974806"/>
      </patternFill>
    </fill>
    <fill>
      <patternFill patternType="solid">
        <fgColor rgb="FF548DD4"/>
        <bgColor rgb="FF548DD4"/>
      </patternFill>
    </fill>
    <fill>
      <patternFill patternType="solid">
        <fgColor rgb="FFFF0000"/>
        <bgColor rgb="FFFF000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FF99FF"/>
        <bgColor rgb="FFFF99FF"/>
      </patternFill>
    </fill>
    <fill>
      <patternFill patternType="solid">
        <fgColor rgb="FFD8D8D8"/>
        <bgColor rgb="FFD8D8D8"/>
      </patternFill>
    </fill>
    <fill>
      <patternFill patternType="solid">
        <fgColor theme="9"/>
        <bgColor theme="9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rgb="FF92D050"/>
      </patternFill>
    </fill>
    <fill>
      <patternFill patternType="solid">
        <fgColor rgb="FF7030A0"/>
        <bgColor rgb="FF007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7" tint="0.79998168889431442"/>
        <bgColor rgb="FF8DB3E2"/>
      </patternFill>
    </fill>
    <fill>
      <patternFill patternType="solid">
        <fgColor theme="4" tint="0.79998168889431442"/>
        <bgColor rgb="FF8DB3E2"/>
      </patternFill>
    </fill>
    <fill>
      <patternFill patternType="solid">
        <fgColor theme="7" tint="0.59999389629810485"/>
        <bgColor rgb="FFDBE5F1"/>
      </patternFill>
    </fill>
    <fill>
      <patternFill patternType="solid">
        <fgColor theme="7" tint="0.39997558519241921"/>
        <bgColor rgb="FF548DD4"/>
      </patternFill>
    </fill>
    <fill>
      <patternFill patternType="solid">
        <fgColor theme="7" tint="0.39997558519241921"/>
        <bgColor rgb="FFFF0000"/>
      </patternFill>
    </fill>
    <fill>
      <patternFill patternType="solid">
        <fgColor theme="7" tint="0.79998168889431442"/>
        <bgColor rgb="FF548DD4"/>
      </patternFill>
    </fill>
    <fill>
      <patternFill patternType="solid">
        <fgColor theme="7" tint="0.79998168889431442"/>
        <bgColor rgb="FFDBE5F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2F2F2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2"/>
    <xf numFmtId="0" fontId="73" fillId="0" borderId="2"/>
    <xf numFmtId="0" fontId="1" fillId="0" borderId="2"/>
  </cellStyleXfs>
  <cellXfs count="395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49" fontId="3" fillId="6" borderId="2" xfId="0" applyNumberFormat="1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5" fillId="0" borderId="0" xfId="0" applyFont="1"/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49" fontId="6" fillId="9" borderId="2" xfId="0" applyNumberFormat="1" applyFont="1" applyFill="1" applyBorder="1" applyAlignment="1">
      <alignment horizontal="center"/>
    </xf>
    <xf numFmtId="0" fontId="7" fillId="9" borderId="2" xfId="0" applyFont="1" applyFill="1" applyBorder="1"/>
    <xf numFmtId="49" fontId="6" fillId="9" borderId="4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4" fontId="6" fillId="9" borderId="1" xfId="0" applyNumberFormat="1" applyFont="1" applyFill="1" applyBorder="1"/>
    <xf numFmtId="164" fontId="3" fillId="0" borderId="0" xfId="0" applyNumberFormat="1" applyFont="1"/>
    <xf numFmtId="49" fontId="3" fillId="6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8" fillId="6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49" fontId="3" fillId="6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49" fontId="10" fillId="6" borderId="2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4" fontId="4" fillId="10" borderId="6" xfId="0" applyNumberFormat="1" applyFont="1" applyFill="1" applyBorder="1"/>
    <xf numFmtId="0" fontId="4" fillId="0" borderId="0" xfId="0" applyFont="1" applyAlignment="1">
      <alignment horizontal="center"/>
    </xf>
    <xf numFmtId="4" fontId="3" fillId="2" borderId="2" xfId="0" applyNumberFormat="1" applyFont="1" applyFill="1" applyBorder="1"/>
    <xf numFmtId="0" fontId="12" fillId="0" borderId="3" xfId="0" applyFont="1" applyBorder="1" applyAlignment="1">
      <alignment vertical="center"/>
    </xf>
    <xf numFmtId="49" fontId="12" fillId="6" borderId="1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3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4" fontId="4" fillId="10" borderId="1" xfId="0" applyNumberFormat="1" applyFont="1" applyFill="1" applyBorder="1"/>
    <xf numFmtId="0" fontId="11" fillId="0" borderId="0" xfId="0" applyFont="1"/>
    <xf numFmtId="4" fontId="10" fillId="2" borderId="2" xfId="0" applyNumberFormat="1" applyFont="1" applyFill="1" applyBorder="1"/>
    <xf numFmtId="0" fontId="12" fillId="0" borderId="0" xfId="0" applyFont="1"/>
    <xf numFmtId="4" fontId="4" fillId="10" borderId="1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3" fillId="6" borderId="2" xfId="0" applyNumberFormat="1" applyFont="1" applyFill="1" applyBorder="1"/>
    <xf numFmtId="3" fontId="10" fillId="0" borderId="0" xfId="0" applyNumberFormat="1" applyFont="1"/>
    <xf numFmtId="4" fontId="10" fillId="2" borderId="2" xfId="0" applyNumberFormat="1" applyFont="1" applyFill="1" applyBorder="1" applyAlignment="1">
      <alignment horizontal="right"/>
    </xf>
    <xf numFmtId="3" fontId="11" fillId="0" borderId="0" xfId="0" applyNumberFormat="1" applyFont="1"/>
    <xf numFmtId="0" fontId="14" fillId="0" borderId="0" xfId="0" applyFont="1"/>
    <xf numFmtId="49" fontId="3" fillId="6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16" fillId="12" borderId="2" xfId="0" applyNumberFormat="1" applyFont="1" applyFill="1" applyBorder="1" applyAlignment="1">
      <alignment horizontal="center"/>
    </xf>
    <xf numFmtId="49" fontId="16" fillId="12" borderId="5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3" fontId="18" fillId="0" borderId="0" xfId="0" applyNumberFormat="1" applyFont="1"/>
    <xf numFmtId="3" fontId="19" fillId="0" borderId="0" xfId="0" applyNumberFormat="1" applyFont="1"/>
    <xf numFmtId="49" fontId="20" fillId="0" borderId="0" xfId="0" applyNumberFormat="1" applyFont="1" applyAlignment="1">
      <alignment horizontal="center"/>
    </xf>
    <xf numFmtId="0" fontId="21" fillId="0" borderId="0" xfId="0" applyFont="1"/>
    <xf numFmtId="49" fontId="13" fillId="0" borderId="0" xfId="0" applyNumberFormat="1" applyFont="1" applyAlignment="1">
      <alignment horizontal="right" vertical="top"/>
    </xf>
    <xf numFmtId="0" fontId="20" fillId="0" borderId="0" xfId="0" applyFont="1"/>
    <xf numFmtId="0" fontId="22" fillId="0" borderId="0" xfId="0" applyFont="1" applyAlignment="1">
      <alignment horizontal="right"/>
    </xf>
    <xf numFmtId="49" fontId="13" fillId="0" borderId="3" xfId="0" applyNumberFormat="1" applyFont="1" applyBorder="1" applyAlignment="1">
      <alignment horizontal="right"/>
    </xf>
    <xf numFmtId="3" fontId="19" fillId="0" borderId="3" xfId="0" applyNumberFormat="1" applyFont="1" applyBorder="1"/>
    <xf numFmtId="0" fontId="14" fillId="0" borderId="0" xfId="0" applyFont="1" applyAlignment="1">
      <alignment horizontal="right"/>
    </xf>
    <xf numFmtId="49" fontId="17" fillId="0" borderId="3" xfId="0" applyNumberFormat="1" applyFont="1" applyBorder="1" applyAlignment="1">
      <alignment horizontal="right"/>
    </xf>
    <xf numFmtId="10" fontId="3" fillId="0" borderId="0" xfId="0" applyNumberFormat="1" applyFont="1"/>
    <xf numFmtId="3" fontId="3" fillId="0" borderId="0" xfId="0" applyNumberFormat="1" applyFont="1"/>
    <xf numFmtId="9" fontId="3" fillId="0" borderId="0" xfId="0" applyNumberFormat="1" applyFont="1"/>
    <xf numFmtId="49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25" fillId="13" borderId="2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9" xfId="0" applyFont="1" applyBorder="1" applyAlignment="1">
      <alignment horizontal="center"/>
    </xf>
    <xf numFmtId="49" fontId="23" fillId="0" borderId="0" xfId="0" applyNumberFormat="1" applyFont="1" applyAlignment="1">
      <alignment horizontal="right"/>
    </xf>
    <xf numFmtId="0" fontId="25" fillId="14" borderId="2" xfId="0" applyFont="1" applyFill="1" applyBorder="1"/>
    <xf numFmtId="49" fontId="28" fillId="5" borderId="2" xfId="0" applyNumberFormat="1" applyFont="1" applyFill="1" applyBorder="1" applyAlignment="1">
      <alignment horizontal="center"/>
    </xf>
    <xf numFmtId="0" fontId="28" fillId="5" borderId="2" xfId="0" applyFont="1" applyFill="1" applyBorder="1"/>
    <xf numFmtId="0" fontId="26" fillId="15" borderId="2" xfId="0" applyFont="1" applyFill="1" applyBorder="1" applyAlignment="1">
      <alignment horizontal="center"/>
    </xf>
    <xf numFmtId="0" fontId="27" fillId="15" borderId="2" xfId="0" applyFont="1" applyFill="1" applyBorder="1" applyAlignment="1">
      <alignment horizontal="center"/>
    </xf>
    <xf numFmtId="0" fontId="26" fillId="15" borderId="5" xfId="0" applyFont="1" applyFill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24" fillId="0" borderId="0" xfId="0" applyFont="1"/>
    <xf numFmtId="0" fontId="26" fillId="5" borderId="2" xfId="0" applyFont="1" applyFill="1" applyBorder="1" applyAlignment="1">
      <alignment horizontal="center"/>
    </xf>
    <xf numFmtId="0" fontId="27" fillId="5" borderId="2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49" fontId="28" fillId="17" borderId="2" xfId="0" applyNumberFormat="1" applyFont="1" applyFill="1" applyBorder="1" applyAlignment="1">
      <alignment horizontal="center"/>
    </xf>
    <xf numFmtId="0" fontId="28" fillId="17" borderId="2" xfId="0" applyFont="1" applyFill="1" applyBorder="1"/>
    <xf numFmtId="0" fontId="26" fillId="18" borderId="2" xfId="0" applyFont="1" applyFill="1" applyBorder="1" applyAlignment="1">
      <alignment horizontal="center"/>
    </xf>
    <xf numFmtId="0" fontId="27" fillId="18" borderId="2" xfId="0" applyFont="1" applyFill="1" applyBorder="1" applyAlignment="1">
      <alignment horizontal="center"/>
    </xf>
    <xf numFmtId="0" fontId="26" fillId="18" borderId="5" xfId="0" applyFont="1" applyFill="1" applyBorder="1" applyAlignment="1">
      <alignment horizontal="center"/>
    </xf>
    <xf numFmtId="0" fontId="25" fillId="3" borderId="12" xfId="0" applyFont="1" applyFill="1" applyBorder="1" applyAlignment="1">
      <alignment horizontal="center"/>
    </xf>
    <xf numFmtId="49" fontId="31" fillId="19" borderId="12" xfId="0" applyNumberFormat="1" applyFont="1" applyFill="1" applyBorder="1" applyAlignment="1">
      <alignment horizontal="center"/>
    </xf>
    <xf numFmtId="0" fontId="27" fillId="17" borderId="2" xfId="0" applyFont="1" applyFill="1" applyBorder="1" applyAlignment="1">
      <alignment horizontal="center"/>
    </xf>
    <xf numFmtId="0" fontId="26" fillId="17" borderId="2" xfId="0" applyFont="1" applyFill="1" applyBorder="1" applyAlignment="1">
      <alignment horizontal="center"/>
    </xf>
    <xf numFmtId="0" fontId="26" fillId="17" borderId="5" xfId="0" applyFont="1" applyFill="1" applyBorder="1" applyAlignment="1">
      <alignment horizontal="center"/>
    </xf>
    <xf numFmtId="0" fontId="26" fillId="20" borderId="2" xfId="0" applyFont="1" applyFill="1" applyBorder="1" applyAlignment="1">
      <alignment horizontal="center"/>
    </xf>
    <xf numFmtId="0" fontId="27" fillId="20" borderId="2" xfId="0" applyFont="1" applyFill="1" applyBorder="1" applyAlignment="1">
      <alignment horizontal="center"/>
    </xf>
    <xf numFmtId="49" fontId="32" fillId="21" borderId="12" xfId="0" applyNumberFormat="1" applyFont="1" applyFill="1" applyBorder="1" applyAlignment="1">
      <alignment horizontal="center"/>
    </xf>
    <xf numFmtId="0" fontId="33" fillId="0" borderId="9" xfId="0" applyFont="1" applyBorder="1"/>
    <xf numFmtId="0" fontId="34" fillId="13" borderId="2" xfId="0" applyFont="1" applyFill="1" applyBorder="1" applyAlignment="1">
      <alignment horizontal="center"/>
    </xf>
    <xf numFmtId="0" fontId="34" fillId="0" borderId="0" xfId="0" applyFont="1"/>
    <xf numFmtId="0" fontId="25" fillId="0" borderId="0" xfId="0" applyFont="1" applyAlignment="1">
      <alignment horizontal="center"/>
    </xf>
    <xf numFmtId="49" fontId="28" fillId="4" borderId="2" xfId="0" applyNumberFormat="1" applyFont="1" applyFill="1" applyBorder="1" applyAlignment="1">
      <alignment horizontal="center"/>
    </xf>
    <xf numFmtId="0" fontId="28" fillId="4" borderId="2" xfId="0" applyFont="1" applyFill="1" applyBorder="1"/>
    <xf numFmtId="0" fontId="26" fillId="22" borderId="2" xfId="0" applyFont="1" applyFill="1" applyBorder="1" applyAlignment="1">
      <alignment horizontal="center"/>
    </xf>
    <xf numFmtId="0" fontId="27" fillId="22" borderId="2" xfId="0" applyFont="1" applyFill="1" applyBorder="1" applyAlignment="1">
      <alignment horizontal="center"/>
    </xf>
    <xf numFmtId="0" fontId="26" fillId="22" borderId="5" xfId="0" applyFont="1" applyFill="1" applyBorder="1" applyAlignment="1">
      <alignment horizontal="center"/>
    </xf>
    <xf numFmtId="2" fontId="24" fillId="0" borderId="0" xfId="0" applyNumberFormat="1" applyFont="1"/>
    <xf numFmtId="0" fontId="26" fillId="23" borderId="2" xfId="0" applyFont="1" applyFill="1" applyBorder="1" applyAlignment="1">
      <alignment horizontal="center"/>
    </xf>
    <xf numFmtId="49" fontId="25" fillId="11" borderId="12" xfId="0" applyNumberFormat="1" applyFont="1" applyFill="1" applyBorder="1" applyAlignment="1">
      <alignment horizontal="center"/>
    </xf>
    <xf numFmtId="0" fontId="27" fillId="23" borderId="2" xfId="0" applyFont="1" applyFill="1" applyBorder="1" applyAlignment="1">
      <alignment horizontal="center"/>
    </xf>
    <xf numFmtId="0" fontId="26" fillId="23" borderId="5" xfId="0" applyFont="1" applyFill="1" applyBorder="1" applyAlignment="1">
      <alignment horizontal="center"/>
    </xf>
    <xf numFmtId="49" fontId="32" fillId="19" borderId="12" xfId="0" applyNumberFormat="1" applyFont="1" applyFill="1" applyBorder="1" applyAlignment="1">
      <alignment horizontal="center"/>
    </xf>
    <xf numFmtId="0" fontId="35" fillId="0" borderId="0" xfId="0" applyFont="1"/>
    <xf numFmtId="0" fontId="36" fillId="16" borderId="12" xfId="0" applyFont="1" applyFill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23" fillId="0" borderId="0" xfId="0" applyFont="1"/>
    <xf numFmtId="0" fontId="25" fillId="0" borderId="9" xfId="0" applyFont="1" applyBorder="1" applyAlignment="1">
      <alignment horizontal="center"/>
    </xf>
    <xf numFmtId="0" fontId="39" fillId="18" borderId="2" xfId="0" applyFont="1" applyFill="1" applyBorder="1" applyAlignment="1">
      <alignment horizontal="center"/>
    </xf>
    <xf numFmtId="0" fontId="39" fillId="17" borderId="5" xfId="0" applyFont="1" applyFill="1" applyBorder="1" applyAlignment="1">
      <alignment horizontal="center"/>
    </xf>
    <xf numFmtId="0" fontId="39" fillId="17" borderId="2" xfId="0" applyFont="1" applyFill="1" applyBorder="1" applyAlignment="1">
      <alignment horizontal="center"/>
    </xf>
    <xf numFmtId="0" fontId="40" fillId="17" borderId="2" xfId="0" applyFont="1" applyFill="1" applyBorder="1" applyAlignment="1">
      <alignment horizontal="center"/>
    </xf>
    <xf numFmtId="49" fontId="41" fillId="0" borderId="0" xfId="0" applyNumberFormat="1" applyFont="1" applyAlignment="1">
      <alignment horizontal="right"/>
    </xf>
    <xf numFmtId="2" fontId="28" fillId="17" borderId="2" xfId="0" applyNumberFormat="1" applyFont="1" applyFill="1" applyBorder="1" applyAlignment="1">
      <alignment horizontal="center"/>
    </xf>
    <xf numFmtId="0" fontId="42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3" fillId="0" borderId="0" xfId="0" applyFont="1"/>
    <xf numFmtId="0" fontId="43" fillId="0" borderId="0" xfId="0" applyFont="1"/>
    <xf numFmtId="0" fontId="0" fillId="0" borderId="14" xfId="0" applyBorder="1"/>
    <xf numFmtId="0" fontId="44" fillId="3" borderId="2" xfId="0" applyFont="1" applyFill="1" applyBorder="1" applyAlignment="1">
      <alignment horizontal="center"/>
    </xf>
    <xf numFmtId="0" fontId="44" fillId="4" borderId="2" xfId="0" applyFont="1" applyFill="1" applyBorder="1" applyAlignment="1">
      <alignment horizontal="center"/>
    </xf>
    <xf numFmtId="0" fontId="44" fillId="5" borderId="2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2" fontId="46" fillId="0" borderId="7" xfId="0" applyNumberFormat="1" applyFont="1" applyBorder="1" applyAlignment="1">
      <alignment wrapText="1"/>
    </xf>
    <xf numFmtId="2" fontId="46" fillId="0" borderId="0" xfId="0" applyNumberFormat="1" applyFont="1" applyAlignment="1">
      <alignment wrapText="1"/>
    </xf>
    <xf numFmtId="0" fontId="46" fillId="0" borderId="0" xfId="0" applyFont="1"/>
    <xf numFmtId="0" fontId="46" fillId="0" borderId="8" xfId="0" applyFont="1" applyBorder="1"/>
    <xf numFmtId="0" fontId="46" fillId="0" borderId="0" xfId="0" applyFont="1" applyAlignment="1">
      <alignment wrapText="1"/>
    </xf>
    <xf numFmtId="0" fontId="46" fillId="0" borderId="3" xfId="0" applyFont="1" applyBorder="1"/>
    <xf numFmtId="0" fontId="47" fillId="3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wrapText="1"/>
    </xf>
    <xf numFmtId="3" fontId="48" fillId="0" borderId="0" xfId="0" applyNumberFormat="1" applyFont="1"/>
    <xf numFmtId="0" fontId="26" fillId="0" borderId="14" xfId="0" applyFont="1" applyBorder="1" applyAlignment="1">
      <alignment horizontal="center"/>
    </xf>
    <xf numFmtId="0" fontId="26" fillId="20" borderId="14" xfId="0" applyFont="1" applyFill="1" applyBorder="1" applyAlignment="1">
      <alignment horizontal="center"/>
    </xf>
    <xf numFmtId="2" fontId="28" fillId="17" borderId="2" xfId="0" applyNumberFormat="1" applyFont="1" applyFill="1" applyBorder="1" applyAlignment="1">
      <alignment horizontal="left"/>
    </xf>
    <xf numFmtId="0" fontId="39" fillId="17" borderId="14" xfId="0" applyFont="1" applyFill="1" applyBorder="1" applyAlignment="1">
      <alignment horizontal="center"/>
    </xf>
    <xf numFmtId="0" fontId="39" fillId="18" borderId="14" xfId="0" applyFont="1" applyFill="1" applyBorder="1" applyAlignment="1">
      <alignment horizontal="center"/>
    </xf>
    <xf numFmtId="0" fontId="0" fillId="0" borderId="2" xfId="0" applyBorder="1"/>
    <xf numFmtId="0" fontId="34" fillId="0" borderId="2" xfId="0" applyFont="1" applyBorder="1"/>
    <xf numFmtId="0" fontId="25" fillId="13" borderId="16" xfId="0" applyFont="1" applyFill="1" applyBorder="1" applyAlignment="1">
      <alignment horizontal="center"/>
    </xf>
    <xf numFmtId="0" fontId="49" fillId="0" borderId="0" xfId="0" applyFont="1" applyAlignment="1">
      <alignment wrapText="1"/>
    </xf>
    <xf numFmtId="49" fontId="49" fillId="0" borderId="0" xfId="0" applyNumberFormat="1" applyFont="1" applyAlignment="1">
      <alignment horizontal="center"/>
    </xf>
    <xf numFmtId="49" fontId="47" fillId="10" borderId="1" xfId="0" applyNumberFormat="1" applyFont="1" applyFill="1" applyBorder="1" applyAlignment="1">
      <alignment horizontal="center"/>
    </xf>
    <xf numFmtId="49" fontId="50" fillId="0" borderId="0" xfId="0" applyNumberFormat="1" applyFont="1" applyAlignment="1">
      <alignment horizontal="center"/>
    </xf>
    <xf numFmtId="0" fontId="50" fillId="0" borderId="0" xfId="0" applyFont="1"/>
    <xf numFmtId="0" fontId="45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7" fillId="10" borderId="1" xfId="0" applyFont="1" applyFill="1" applyBorder="1"/>
    <xf numFmtId="49" fontId="47" fillId="10" borderId="4" xfId="0" applyNumberFormat="1" applyFont="1" applyFill="1" applyBorder="1" applyAlignment="1">
      <alignment horizontal="center"/>
    </xf>
    <xf numFmtId="4" fontId="51" fillId="0" borderId="0" xfId="0" applyNumberFormat="1" applyFont="1" applyAlignment="1">
      <alignment horizontal="center"/>
    </xf>
    <xf numFmtId="49" fontId="53" fillId="12" borderId="2" xfId="0" applyNumberFormat="1" applyFont="1" applyFill="1" applyBorder="1" applyAlignment="1">
      <alignment horizontal="center"/>
    </xf>
    <xf numFmtId="49" fontId="53" fillId="12" borderId="5" xfId="0" applyNumberFormat="1" applyFont="1" applyFill="1" applyBorder="1" applyAlignment="1">
      <alignment horizontal="center"/>
    </xf>
    <xf numFmtId="3" fontId="54" fillId="0" borderId="0" xfId="0" applyNumberFormat="1" applyFont="1"/>
    <xf numFmtId="3" fontId="54" fillId="0" borderId="3" xfId="0" applyNumberFormat="1" applyFont="1" applyBorder="1"/>
    <xf numFmtId="3" fontId="52" fillId="0" borderId="3" xfId="0" applyNumberFormat="1" applyFont="1" applyBorder="1" applyAlignment="1">
      <alignment horizontal="right"/>
    </xf>
    <xf numFmtId="49" fontId="49" fillId="6" borderId="5" xfId="0" applyNumberFormat="1" applyFont="1" applyFill="1" applyBorder="1" applyAlignment="1">
      <alignment horizontal="center"/>
    </xf>
    <xf numFmtId="49" fontId="55" fillId="0" borderId="0" xfId="0" applyNumberFormat="1" applyFont="1" applyAlignment="1">
      <alignment horizontal="center"/>
    </xf>
    <xf numFmtId="49" fontId="55" fillId="0" borderId="0" xfId="0" applyNumberFormat="1" applyFont="1" applyAlignment="1">
      <alignment horizontal="left"/>
    </xf>
    <xf numFmtId="0" fontId="26" fillId="24" borderId="2" xfId="0" applyFont="1" applyFill="1" applyBorder="1" applyAlignment="1">
      <alignment horizontal="center"/>
    </xf>
    <xf numFmtId="0" fontId="26" fillId="24" borderId="5" xfId="0" applyFont="1" applyFill="1" applyBorder="1" applyAlignment="1">
      <alignment horizontal="center"/>
    </xf>
    <xf numFmtId="0" fontId="26" fillId="25" borderId="0" xfId="0" applyFont="1" applyFill="1" applyAlignment="1">
      <alignment horizontal="center"/>
    </xf>
    <xf numFmtId="0" fontId="26" fillId="25" borderId="9" xfId="0" applyFont="1" applyFill="1" applyBorder="1" applyAlignment="1">
      <alignment horizontal="center"/>
    </xf>
    <xf numFmtId="0" fontId="50" fillId="0" borderId="0" xfId="0" applyFont="1" applyAlignment="1">
      <alignment wrapText="1"/>
    </xf>
    <xf numFmtId="0" fontId="26" fillId="17" borderId="14" xfId="0" applyFont="1" applyFill="1" applyBorder="1" applyAlignment="1">
      <alignment horizontal="center"/>
    </xf>
    <xf numFmtId="0" fontId="27" fillId="17" borderId="14" xfId="0" applyFont="1" applyFill="1" applyBorder="1" applyAlignment="1">
      <alignment horizontal="center"/>
    </xf>
    <xf numFmtId="0" fontId="33" fillId="0" borderId="14" xfId="0" applyFont="1" applyBorder="1"/>
    <xf numFmtId="0" fontId="26" fillId="5" borderId="9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49" fontId="32" fillId="21" borderId="13" xfId="0" applyNumberFormat="1" applyFont="1" applyFill="1" applyBorder="1" applyAlignment="1">
      <alignment horizontal="center"/>
    </xf>
    <xf numFmtId="0" fontId="26" fillId="18" borderId="14" xfId="0" applyFont="1" applyFill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6" fillId="24" borderId="9" xfId="0" applyFont="1" applyFill="1" applyBorder="1" applyAlignment="1">
      <alignment horizontal="center"/>
    </xf>
    <xf numFmtId="0" fontId="27" fillId="20" borderId="14" xfId="0" applyFont="1" applyFill="1" applyBorder="1" applyAlignment="1">
      <alignment horizontal="center"/>
    </xf>
    <xf numFmtId="49" fontId="28" fillId="5" borderId="2" xfId="0" applyNumberFormat="1" applyFont="1" applyFill="1" applyBorder="1" applyAlignment="1">
      <alignment horizontal="left"/>
    </xf>
    <xf numFmtId="49" fontId="28" fillId="17" borderId="2" xfId="0" applyNumberFormat="1" applyFont="1" applyFill="1" applyBorder="1" applyAlignment="1">
      <alignment horizontal="left"/>
    </xf>
    <xf numFmtId="0" fontId="3" fillId="26" borderId="0" xfId="0" applyFont="1" applyFill="1" applyAlignment="1">
      <alignment horizontal="center" vertical="center"/>
    </xf>
    <xf numFmtId="0" fontId="47" fillId="0" borderId="0" xfId="0" applyFont="1" applyAlignment="1">
      <alignment horizontal="center"/>
    </xf>
    <xf numFmtId="49" fontId="49" fillId="6" borderId="9" xfId="0" applyNumberFormat="1" applyFont="1" applyFill="1" applyBorder="1" applyAlignment="1">
      <alignment horizontal="center"/>
    </xf>
    <xf numFmtId="49" fontId="56" fillId="6" borderId="1" xfId="0" applyNumberFormat="1" applyFont="1" applyFill="1" applyBorder="1" applyAlignment="1">
      <alignment horizontal="center"/>
    </xf>
    <xf numFmtId="0" fontId="56" fillId="0" borderId="3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49" fillId="0" borderId="0" xfId="0" applyFont="1" applyAlignment="1">
      <alignment horizontal="center"/>
    </xf>
    <xf numFmtId="49" fontId="58" fillId="6" borderId="2" xfId="0" applyNumberFormat="1" applyFont="1" applyFill="1" applyBorder="1" applyAlignment="1">
      <alignment horizontal="center"/>
    </xf>
    <xf numFmtId="49" fontId="56" fillId="6" borderId="4" xfId="0" applyNumberFormat="1" applyFont="1" applyFill="1" applyBorder="1" applyAlignment="1">
      <alignment horizontal="center"/>
    </xf>
    <xf numFmtId="3" fontId="4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49" fontId="59" fillId="27" borderId="1" xfId="0" applyNumberFormat="1" applyFont="1" applyFill="1" applyBorder="1" applyAlignment="1">
      <alignment horizontal="center"/>
    </xf>
    <xf numFmtId="0" fontId="59" fillId="27" borderId="1" xfId="0" applyFont="1" applyFill="1" applyBorder="1"/>
    <xf numFmtId="0" fontId="59" fillId="27" borderId="1" xfId="0" applyFont="1" applyFill="1" applyBorder="1" applyAlignment="1">
      <alignment horizontal="center"/>
    </xf>
    <xf numFmtId="4" fontId="59" fillId="27" borderId="1" xfId="0" applyNumberFormat="1" applyFont="1" applyFill="1" applyBorder="1"/>
    <xf numFmtId="49" fontId="59" fillId="28" borderId="2" xfId="0" applyNumberFormat="1" applyFont="1" applyFill="1" applyBorder="1" applyAlignment="1">
      <alignment horizontal="center"/>
    </xf>
    <xf numFmtId="0" fontId="59" fillId="28" borderId="2" xfId="0" applyFont="1" applyFill="1" applyBorder="1"/>
    <xf numFmtId="2" fontId="59" fillId="28" borderId="1" xfId="0" applyNumberFormat="1" applyFont="1" applyFill="1" applyBorder="1" applyAlignment="1">
      <alignment horizontal="center"/>
    </xf>
    <xf numFmtId="4" fontId="59" fillId="28" borderId="1" xfId="0" applyNumberFormat="1" applyFont="1" applyFill="1" applyBorder="1"/>
    <xf numFmtId="4" fontId="3" fillId="29" borderId="2" xfId="0" applyNumberFormat="1" applyFont="1" applyFill="1" applyBorder="1"/>
    <xf numFmtId="4" fontId="3" fillId="29" borderId="1" xfId="0" applyNumberFormat="1" applyFont="1" applyFill="1" applyBorder="1"/>
    <xf numFmtId="3" fontId="3" fillId="29" borderId="2" xfId="0" applyNumberFormat="1" applyFont="1" applyFill="1" applyBorder="1"/>
    <xf numFmtId="4" fontId="3" fillId="30" borderId="2" xfId="0" applyNumberFormat="1" applyFont="1" applyFill="1" applyBorder="1" applyAlignment="1">
      <alignment vertical="center"/>
    </xf>
    <xf numFmtId="4" fontId="8" fillId="30" borderId="2" xfId="0" applyNumberFormat="1" applyFont="1" applyFill="1" applyBorder="1" applyAlignment="1">
      <alignment vertical="center"/>
    </xf>
    <xf numFmtId="4" fontId="10" fillId="30" borderId="2" xfId="0" applyNumberFormat="1" applyFont="1" applyFill="1" applyBorder="1"/>
    <xf numFmtId="4" fontId="3" fillId="31" borderId="2" xfId="0" applyNumberFormat="1" applyFont="1" applyFill="1" applyBorder="1" applyAlignment="1">
      <alignment vertical="center"/>
    </xf>
    <xf numFmtId="49" fontId="55" fillId="0" borderId="2" xfId="0" applyNumberFormat="1" applyFont="1" applyBorder="1" applyAlignment="1">
      <alignment horizontal="center"/>
    </xf>
    <xf numFmtId="49" fontId="55" fillId="0" borderId="2" xfId="0" applyNumberFormat="1" applyFont="1" applyBorder="1" applyAlignment="1">
      <alignment horizontal="left"/>
    </xf>
    <xf numFmtId="49" fontId="60" fillId="32" borderId="2" xfId="0" applyNumberFormat="1" applyFont="1" applyFill="1" applyBorder="1" applyAlignment="1">
      <alignment horizontal="center"/>
    </xf>
    <xf numFmtId="49" fontId="60" fillId="32" borderId="2" xfId="0" applyNumberFormat="1" applyFont="1" applyFill="1" applyBorder="1" applyAlignment="1">
      <alignment horizontal="left"/>
    </xf>
    <xf numFmtId="0" fontId="26" fillId="33" borderId="2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4" fontId="51" fillId="0" borderId="0" xfId="0" applyNumberFormat="1" applyFont="1" applyAlignment="1">
      <alignment horizontal="right"/>
    </xf>
    <xf numFmtId="49" fontId="49" fillId="0" borderId="15" xfId="0" applyNumberFormat="1" applyFont="1" applyBorder="1" applyAlignment="1">
      <alignment horizontal="center"/>
    </xf>
    <xf numFmtId="0" fontId="45" fillId="0" borderId="15" xfId="0" applyFont="1" applyBorder="1" applyAlignment="1">
      <alignment wrapText="1"/>
    </xf>
    <xf numFmtId="0" fontId="49" fillId="0" borderId="0" xfId="0" applyFont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29" fillId="34" borderId="2" xfId="0" applyFont="1" applyFill="1" applyBorder="1" applyAlignment="1">
      <alignment horizontal="center"/>
    </xf>
    <xf numFmtId="0" fontId="26" fillId="33" borderId="14" xfId="0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61" fillId="0" borderId="0" xfId="0" applyNumberFormat="1" applyFont="1" applyAlignment="1">
      <alignment horizontal="center"/>
    </xf>
    <xf numFmtId="3" fontId="51" fillId="0" borderId="0" xfId="0" applyNumberFormat="1" applyFont="1"/>
    <xf numFmtId="0" fontId="26" fillId="20" borderId="19" xfId="0" applyFont="1" applyFill="1" applyBorder="1" applyAlignment="1">
      <alignment horizontal="center"/>
    </xf>
    <xf numFmtId="49" fontId="32" fillId="19" borderId="8" xfId="0" applyNumberFormat="1" applyFont="1" applyFill="1" applyBorder="1" applyAlignment="1">
      <alignment horizontal="center"/>
    </xf>
    <xf numFmtId="0" fontId="35" fillId="0" borderId="2" xfId="0" applyFont="1" applyBorder="1"/>
    <xf numFmtId="0" fontId="25" fillId="0" borderId="2" xfId="0" applyFont="1" applyBorder="1" applyAlignment="1">
      <alignment horizontal="center"/>
    </xf>
    <xf numFmtId="49" fontId="24" fillId="0" borderId="16" xfId="0" applyNumberFormat="1" applyFont="1" applyBorder="1" applyAlignment="1">
      <alignment horizontal="center"/>
    </xf>
    <xf numFmtId="0" fontId="24" fillId="0" borderId="16" xfId="0" applyFont="1" applyBorder="1"/>
    <xf numFmtId="0" fontId="26" fillId="0" borderId="16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0" fillId="0" borderId="16" xfId="0" applyBorder="1"/>
    <xf numFmtId="0" fontId="33" fillId="0" borderId="17" xfId="0" applyFont="1" applyBorder="1"/>
    <xf numFmtId="0" fontId="26" fillId="20" borderId="16" xfId="0" applyFont="1" applyFill="1" applyBorder="1" applyAlignment="1">
      <alignment horizontal="center"/>
    </xf>
    <xf numFmtId="49" fontId="32" fillId="21" borderId="18" xfId="0" applyNumberFormat="1" applyFont="1" applyFill="1" applyBorder="1" applyAlignment="1">
      <alignment horizontal="center"/>
    </xf>
    <xf numFmtId="0" fontId="62" fillId="0" borderId="0" xfId="0" applyFont="1" applyAlignment="1">
      <alignment horizontal="left" vertical="top"/>
    </xf>
    <xf numFmtId="0" fontId="27" fillId="35" borderId="2" xfId="0" applyFont="1" applyFill="1" applyBorder="1" applyAlignment="1">
      <alignment horizontal="center"/>
    </xf>
    <xf numFmtId="0" fontId="26" fillId="35" borderId="2" xfId="0" applyFont="1" applyFill="1" applyBorder="1" applyAlignment="1">
      <alignment horizontal="center"/>
    </xf>
    <xf numFmtId="49" fontId="60" fillId="36" borderId="2" xfId="0" applyNumberFormat="1" applyFont="1" applyFill="1" applyBorder="1" applyAlignment="1">
      <alignment horizontal="center"/>
    </xf>
    <xf numFmtId="49" fontId="60" fillId="36" borderId="2" xfId="0" applyNumberFormat="1" applyFont="1" applyFill="1" applyBorder="1" applyAlignment="1">
      <alignment horizontal="left"/>
    </xf>
    <xf numFmtId="0" fontId="26" fillId="37" borderId="0" xfId="0" applyFont="1" applyFill="1" applyAlignment="1">
      <alignment horizontal="center"/>
    </xf>
    <xf numFmtId="0" fontId="26" fillId="37" borderId="14" xfId="0" applyFont="1" applyFill="1" applyBorder="1" applyAlignment="1">
      <alignment horizontal="center"/>
    </xf>
    <xf numFmtId="0" fontId="26" fillId="37" borderId="2" xfId="0" applyFont="1" applyFill="1" applyBorder="1" applyAlignment="1">
      <alignment horizontal="center"/>
    </xf>
    <xf numFmtId="0" fontId="27" fillId="37" borderId="2" xfId="0" applyFont="1" applyFill="1" applyBorder="1" applyAlignment="1">
      <alignment horizontal="center"/>
    </xf>
    <xf numFmtId="0" fontId="26" fillId="37" borderId="9" xfId="0" applyFont="1" applyFill="1" applyBorder="1" applyAlignment="1">
      <alignment horizontal="center"/>
    </xf>
    <xf numFmtId="0" fontId="26" fillId="37" borderId="5" xfId="0" applyFont="1" applyFill="1" applyBorder="1" applyAlignment="1">
      <alignment horizontal="center"/>
    </xf>
    <xf numFmtId="49" fontId="28" fillId="4" borderId="2" xfId="0" applyNumberFormat="1" applyFont="1" applyFill="1" applyBorder="1" applyAlignment="1">
      <alignment horizontal="left"/>
    </xf>
    <xf numFmtId="0" fontId="39" fillId="22" borderId="2" xfId="0" applyFont="1" applyFill="1" applyBorder="1" applyAlignment="1">
      <alignment horizontal="center"/>
    </xf>
    <xf numFmtId="0" fontId="40" fillId="22" borderId="2" xfId="0" applyFont="1" applyFill="1" applyBorder="1" applyAlignment="1">
      <alignment horizontal="center"/>
    </xf>
    <xf numFmtId="0" fontId="39" fillId="22" borderId="9" xfId="0" applyFont="1" applyFill="1" applyBorder="1" applyAlignment="1">
      <alignment horizontal="center"/>
    </xf>
    <xf numFmtId="0" fontId="39" fillId="17" borderId="9" xfId="0" applyFont="1" applyFill="1" applyBorder="1" applyAlignment="1">
      <alignment horizontal="center"/>
    </xf>
    <xf numFmtId="0" fontId="64" fillId="16" borderId="8" xfId="0" applyFont="1" applyFill="1" applyBorder="1" applyAlignment="1">
      <alignment horizontal="center"/>
    </xf>
    <xf numFmtId="0" fontId="65" fillId="15" borderId="5" xfId="0" applyFont="1" applyFill="1" applyBorder="1" applyAlignment="1">
      <alignment horizontal="center"/>
    </xf>
    <xf numFmtId="0" fontId="64" fillId="16" borderId="12" xfId="0" applyFont="1" applyFill="1" applyBorder="1" applyAlignment="1">
      <alignment horizontal="center"/>
    </xf>
    <xf numFmtId="0" fontId="65" fillId="15" borderId="2" xfId="0" applyFont="1" applyFill="1" applyBorder="1" applyAlignment="1">
      <alignment horizontal="center"/>
    </xf>
    <xf numFmtId="0" fontId="65" fillId="15" borderId="14" xfId="0" applyFont="1" applyFill="1" applyBorder="1" applyAlignment="1">
      <alignment horizontal="center"/>
    </xf>
    <xf numFmtId="0" fontId="64" fillId="16" borderId="13" xfId="0" applyFont="1" applyFill="1" applyBorder="1" applyAlignment="1">
      <alignment horizontal="center"/>
    </xf>
    <xf numFmtId="49" fontId="32" fillId="19" borderId="20" xfId="0" applyNumberFormat="1" applyFont="1" applyFill="1" applyBorder="1" applyAlignment="1">
      <alignment horizontal="center"/>
    </xf>
    <xf numFmtId="0" fontId="39" fillId="18" borderId="21" xfId="0" applyFont="1" applyFill="1" applyBorder="1" applyAlignment="1">
      <alignment horizontal="center"/>
    </xf>
    <xf numFmtId="2" fontId="28" fillId="17" borderId="16" xfId="0" applyNumberFormat="1" applyFont="1" applyFill="1" applyBorder="1" applyAlignment="1">
      <alignment horizontal="center"/>
    </xf>
    <xf numFmtId="2" fontId="28" fillId="17" borderId="16" xfId="0" applyNumberFormat="1" applyFont="1" applyFill="1" applyBorder="1" applyAlignment="1">
      <alignment horizontal="left"/>
    </xf>
    <xf numFmtId="0" fontId="39" fillId="17" borderId="16" xfId="0" applyFont="1" applyFill="1" applyBorder="1" applyAlignment="1">
      <alignment horizontal="center"/>
    </xf>
    <xf numFmtId="0" fontId="40" fillId="17" borderId="16" xfId="0" applyFont="1" applyFill="1" applyBorder="1" applyAlignment="1">
      <alignment horizontal="center"/>
    </xf>
    <xf numFmtId="0" fontId="39" fillId="17" borderId="17" xfId="0" applyFont="1" applyFill="1" applyBorder="1" applyAlignment="1">
      <alignment horizontal="center"/>
    </xf>
    <xf numFmtId="0" fontId="39" fillId="18" borderId="16" xfId="0" applyFont="1" applyFill="1" applyBorder="1" applyAlignment="1">
      <alignment horizontal="center"/>
    </xf>
    <xf numFmtId="0" fontId="39" fillId="18" borderId="22" xfId="0" applyFont="1" applyFill="1" applyBorder="1" applyAlignment="1">
      <alignment horizontal="center"/>
    </xf>
    <xf numFmtId="49" fontId="32" fillId="19" borderId="23" xfId="0" applyNumberFormat="1" applyFont="1" applyFill="1" applyBorder="1" applyAlignment="1">
      <alignment horizontal="center"/>
    </xf>
    <xf numFmtId="0" fontId="66" fillId="0" borderId="0" xfId="0" applyFont="1"/>
    <xf numFmtId="49" fontId="67" fillId="11" borderId="12" xfId="0" applyNumberFormat="1" applyFont="1" applyFill="1" applyBorder="1" applyAlignment="1">
      <alignment horizontal="center"/>
    </xf>
    <xf numFmtId="49" fontId="67" fillId="11" borderId="20" xfId="0" applyNumberFormat="1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0" fontId="24" fillId="0" borderId="2" xfId="0" applyFont="1" applyBorder="1"/>
    <xf numFmtId="0" fontId="26" fillId="35" borderId="14" xfId="0" applyFont="1" applyFill="1" applyBorder="1" applyAlignment="1">
      <alignment horizontal="center"/>
    </xf>
    <xf numFmtId="0" fontId="26" fillId="23" borderId="14" xfId="0" applyFont="1" applyFill="1" applyBorder="1" applyAlignment="1">
      <alignment horizontal="center"/>
    </xf>
    <xf numFmtId="0" fontId="39" fillId="22" borderId="14" xfId="0" applyFont="1" applyFill="1" applyBorder="1" applyAlignment="1">
      <alignment horizontal="center"/>
    </xf>
    <xf numFmtId="1" fontId="68" fillId="0" borderId="0" xfId="0" applyNumberFormat="1" applyFont="1" applyAlignment="1">
      <alignment horizontal="center"/>
    </xf>
    <xf numFmtId="0" fontId="69" fillId="0" borderId="0" xfId="0" applyFont="1"/>
    <xf numFmtId="9" fontId="0" fillId="0" borderId="0" xfId="0" applyNumberFormat="1"/>
    <xf numFmtId="0" fontId="0" fillId="0" borderId="15" xfId="0" applyBorder="1"/>
    <xf numFmtId="9" fontId="0" fillId="0" borderId="15" xfId="0" applyNumberFormat="1" applyBorder="1"/>
    <xf numFmtId="4" fontId="0" fillId="0" borderId="0" xfId="0" applyNumberFormat="1"/>
    <xf numFmtId="0" fontId="70" fillId="0" borderId="0" xfId="0" applyFont="1"/>
    <xf numFmtId="0" fontId="4" fillId="10" borderId="1" xfId="0" applyFont="1" applyFill="1" applyBorder="1" applyAlignment="1">
      <alignment wrapText="1"/>
    </xf>
    <xf numFmtId="0" fontId="0" fillId="0" borderId="24" xfId="0" applyBorder="1"/>
    <xf numFmtId="3" fontId="0" fillId="0" borderId="25" xfId="0" applyNumberFormat="1" applyBorder="1"/>
    <xf numFmtId="9" fontId="0" fillId="0" borderId="25" xfId="0" applyNumberFormat="1" applyBorder="1"/>
    <xf numFmtId="4" fontId="0" fillId="0" borderId="21" xfId="0" applyNumberFormat="1" applyBorder="1"/>
    <xf numFmtId="0" fontId="0" fillId="0" borderId="26" xfId="0" applyBorder="1"/>
    <xf numFmtId="9" fontId="0" fillId="0" borderId="2" xfId="0" applyNumberFormat="1" applyBorder="1"/>
    <xf numFmtId="4" fontId="0" fillId="0" borderId="14" xfId="0" applyNumberFormat="1" applyBorder="1"/>
    <xf numFmtId="0" fontId="0" fillId="0" borderId="27" xfId="0" applyBorder="1"/>
    <xf numFmtId="4" fontId="0" fillId="0" borderId="28" xfId="0" applyNumberFormat="1" applyBorder="1"/>
    <xf numFmtId="0" fontId="69" fillId="0" borderId="0" xfId="0" applyFont="1" applyAlignment="1">
      <alignment horizontal="center"/>
    </xf>
    <xf numFmtId="0" fontId="0" fillId="0" borderId="25" xfId="0" applyBorder="1"/>
    <xf numFmtId="0" fontId="0" fillId="0" borderId="21" xfId="0" applyBorder="1"/>
    <xf numFmtId="0" fontId="69" fillId="0" borderId="26" xfId="0" applyFont="1" applyBorder="1"/>
    <xf numFmtId="0" fontId="0" fillId="0" borderId="28" xfId="0" applyBorder="1"/>
    <xf numFmtId="0" fontId="69" fillId="0" borderId="0" xfId="0" applyFont="1" applyAlignment="1">
      <alignment horizontal="right"/>
    </xf>
    <xf numFmtId="0" fontId="69" fillId="0" borderId="15" xfId="0" applyFont="1" applyBorder="1"/>
    <xf numFmtId="0" fontId="69" fillId="0" borderId="15" xfId="0" applyFont="1" applyBorder="1" applyAlignment="1">
      <alignment horizontal="center"/>
    </xf>
    <xf numFmtId="3" fontId="0" fillId="0" borderId="2" xfId="0" applyNumberFormat="1" applyBorder="1"/>
    <xf numFmtId="0" fontId="69" fillId="0" borderId="24" xfId="0" applyFont="1" applyBorder="1"/>
    <xf numFmtId="49" fontId="4" fillId="10" borderId="4" xfId="0" applyNumberFormat="1" applyFont="1" applyFill="1" applyBorder="1" applyAlignment="1">
      <alignment horizontal="center"/>
    </xf>
    <xf numFmtId="0" fontId="33" fillId="0" borderId="0" xfId="0" applyFont="1" applyAlignment="1">
      <alignment wrapText="1"/>
    </xf>
    <xf numFmtId="2" fontId="0" fillId="0" borderId="25" xfId="0" applyNumberFormat="1" applyBorder="1"/>
    <xf numFmtId="2" fontId="0" fillId="0" borderId="2" xfId="0" applyNumberFormat="1" applyBorder="1"/>
    <xf numFmtId="2" fontId="0" fillId="0" borderId="15" xfId="0" applyNumberFormat="1" applyBorder="1"/>
    <xf numFmtId="49" fontId="6" fillId="28" borderId="4" xfId="0" applyNumberFormat="1" applyFont="1" applyFill="1" applyBorder="1" applyAlignment="1">
      <alignment horizontal="center"/>
    </xf>
    <xf numFmtId="49" fontId="3" fillId="6" borderId="15" xfId="0" applyNumberFormat="1" applyFont="1" applyFill="1" applyBorder="1" applyAlignment="1">
      <alignment horizontal="center"/>
    </xf>
    <xf numFmtId="49" fontId="6" fillId="27" borderId="4" xfId="0" applyNumberFormat="1" applyFont="1" applyFill="1" applyBorder="1" applyAlignment="1">
      <alignment horizontal="center"/>
    </xf>
    <xf numFmtId="49" fontId="3" fillId="6" borderId="9" xfId="0" applyNumberFormat="1" applyFont="1" applyFill="1" applyBorder="1" applyAlignment="1">
      <alignment horizontal="center"/>
    </xf>
    <xf numFmtId="4" fontId="0" fillId="0" borderId="25" xfId="0" applyNumberFormat="1" applyBorder="1"/>
    <xf numFmtId="4" fontId="0" fillId="0" borderId="15" xfId="0" applyNumberFormat="1" applyBorder="1"/>
    <xf numFmtId="4" fontId="0" fillId="0" borderId="2" xfId="0" applyNumberFormat="1" applyBorder="1"/>
    <xf numFmtId="4" fontId="70" fillId="0" borderId="0" xfId="0" applyNumberFormat="1" applyFont="1"/>
    <xf numFmtId="3" fontId="3" fillId="31" borderId="2" xfId="0" applyNumberFormat="1" applyFont="1" applyFill="1" applyBorder="1" applyAlignment="1">
      <alignment vertical="center"/>
    </xf>
    <xf numFmtId="0" fontId="44" fillId="0" borderId="0" xfId="0" applyFont="1" applyAlignment="1">
      <alignment horizontal="center"/>
    </xf>
    <xf numFmtId="49" fontId="12" fillId="6" borderId="4" xfId="0" applyNumberFormat="1" applyFont="1" applyFill="1" applyBorder="1" applyAlignment="1">
      <alignment horizontal="center"/>
    </xf>
    <xf numFmtId="49" fontId="71" fillId="0" borderId="0" xfId="0" applyNumberFormat="1" applyFont="1" applyAlignment="1">
      <alignment horizontal="center"/>
    </xf>
    <xf numFmtId="0" fontId="71" fillId="0" borderId="0" xfId="0" applyFont="1"/>
    <xf numFmtId="0" fontId="72" fillId="0" borderId="0" xfId="0" applyFont="1"/>
    <xf numFmtId="0" fontId="61" fillId="0" borderId="0" xfId="0" applyFont="1" applyAlignment="1">
      <alignment horizontal="center"/>
    </xf>
    <xf numFmtId="0" fontId="61" fillId="0" borderId="0" xfId="0" applyFont="1" applyAlignment="1">
      <alignment horizontal="right"/>
    </xf>
    <xf numFmtId="0" fontId="74" fillId="0" borderId="0" xfId="0" applyFont="1" applyAlignment="1">
      <alignment horizontal="right"/>
    </xf>
    <xf numFmtId="0" fontId="75" fillId="0" borderId="0" xfId="0" applyFont="1" applyAlignment="1">
      <alignment horizontal="right"/>
    </xf>
    <xf numFmtId="3" fontId="76" fillId="0" borderId="0" xfId="0" applyNumberFormat="1" applyFont="1" applyAlignment="1">
      <alignment horizontal="right"/>
    </xf>
    <xf numFmtId="3" fontId="76" fillId="0" borderId="0" xfId="0" applyNumberFormat="1" applyFont="1"/>
    <xf numFmtId="3" fontId="77" fillId="0" borderId="0" xfId="0" applyNumberFormat="1" applyFont="1"/>
    <xf numFmtId="49" fontId="45" fillId="0" borderId="0" xfId="0" applyNumberFormat="1" applyFont="1" applyAlignment="1">
      <alignment horizontal="center"/>
    </xf>
    <xf numFmtId="0" fontId="45" fillId="0" borderId="0" xfId="0" applyFont="1"/>
    <xf numFmtId="49" fontId="45" fillId="6" borderId="9" xfId="0" applyNumberFormat="1" applyFont="1" applyFill="1" applyBorder="1" applyAlignment="1">
      <alignment horizontal="center"/>
    </xf>
    <xf numFmtId="4" fontId="45" fillId="2" borderId="2" xfId="0" applyNumberFormat="1" applyFont="1" applyFill="1" applyBorder="1"/>
    <xf numFmtId="0" fontId="78" fillId="0" borderId="0" xfId="0" applyFont="1"/>
    <xf numFmtId="1" fontId="52" fillId="0" borderId="0" xfId="0" applyNumberFormat="1" applyFont="1" applyAlignment="1">
      <alignment horizontal="center"/>
    </xf>
    <xf numFmtId="4" fontId="79" fillId="0" borderId="0" xfId="0" applyNumberFormat="1" applyFont="1"/>
    <xf numFmtId="3" fontId="80" fillId="0" borderId="25" xfId="0" applyNumberFormat="1" applyFont="1" applyBorder="1"/>
    <xf numFmtId="0" fontId="80" fillId="0" borderId="2" xfId="0" applyFont="1" applyBorder="1"/>
    <xf numFmtId="0" fontId="80" fillId="0" borderId="15" xfId="0" applyFont="1" applyBorder="1"/>
    <xf numFmtId="0" fontId="3" fillId="0" borderId="0" xfId="0" applyFont="1" applyAlignment="1">
      <alignment wrapText="1"/>
    </xf>
    <xf numFmtId="0" fontId="81" fillId="0" borderId="0" xfId="0" applyFont="1" applyAlignment="1">
      <alignment horizontal="right"/>
    </xf>
    <xf numFmtId="49" fontId="23" fillId="38" borderId="0" xfId="0" applyNumberFormat="1" applyFont="1" applyFill="1" applyAlignment="1">
      <alignment horizontal="center"/>
    </xf>
    <xf numFmtId="0" fontId="28" fillId="38" borderId="0" xfId="0" applyFont="1" applyFill="1" applyAlignment="1">
      <alignment horizontal="right"/>
    </xf>
    <xf numFmtId="0" fontId="23" fillId="38" borderId="0" xfId="0" applyFont="1" applyFill="1" applyAlignment="1">
      <alignment horizontal="center"/>
    </xf>
    <xf numFmtId="0" fontId="23" fillId="38" borderId="9" xfId="0" applyFont="1" applyFill="1" applyBorder="1" applyAlignment="1">
      <alignment horizontal="center"/>
    </xf>
    <xf numFmtId="0" fontId="63" fillId="38" borderId="14" xfId="0" applyFont="1" applyFill="1" applyBorder="1" applyAlignment="1">
      <alignment horizontal="center"/>
    </xf>
    <xf numFmtId="49" fontId="23" fillId="38" borderId="0" xfId="0" applyNumberFormat="1" applyFont="1" applyFill="1" applyAlignment="1">
      <alignment horizontal="right"/>
    </xf>
    <xf numFmtId="2" fontId="28" fillId="39" borderId="2" xfId="0" applyNumberFormat="1" applyFont="1" applyFill="1" applyBorder="1" applyAlignment="1">
      <alignment horizontal="center"/>
    </xf>
    <xf numFmtId="2" fontId="28" fillId="39" borderId="2" xfId="0" applyNumberFormat="1" applyFont="1" applyFill="1" applyBorder="1" applyAlignment="1">
      <alignment horizontal="left"/>
    </xf>
    <xf numFmtId="49" fontId="28" fillId="39" borderId="2" xfId="0" applyNumberFormat="1" applyFont="1" applyFill="1" applyBorder="1" applyAlignment="1">
      <alignment horizontal="center"/>
    </xf>
    <xf numFmtId="49" fontId="28" fillId="39" borderId="2" xfId="0" applyNumberFormat="1" applyFont="1" applyFill="1" applyBorder="1" applyAlignment="1">
      <alignment horizontal="left"/>
    </xf>
    <xf numFmtId="0" fontId="42" fillId="0" borderId="2" xfId="0" applyFont="1" applyBorder="1"/>
    <xf numFmtId="0" fontId="4" fillId="7" borderId="2" xfId="0" applyFont="1" applyFill="1" applyBorder="1" applyAlignment="1">
      <alignment horizontal="center"/>
    </xf>
    <xf numFmtId="4" fontId="78" fillId="0" borderId="25" xfId="0" applyNumberFormat="1" applyFont="1" applyBorder="1"/>
    <xf numFmtId="4" fontId="78" fillId="0" borderId="2" xfId="0" applyNumberFormat="1" applyFont="1" applyBorder="1"/>
    <xf numFmtId="4" fontId="78" fillId="0" borderId="15" xfId="0" applyNumberFormat="1" applyFont="1" applyBorder="1"/>
    <xf numFmtId="9" fontId="78" fillId="0" borderId="25" xfId="0" applyNumberFormat="1" applyFont="1" applyBorder="1"/>
    <xf numFmtId="4" fontId="78" fillId="0" borderId="21" xfId="0" applyNumberFormat="1" applyFont="1" applyBorder="1"/>
    <xf numFmtId="9" fontId="78" fillId="0" borderId="2" xfId="0" applyNumberFormat="1" applyFont="1" applyBorder="1"/>
    <xf numFmtId="4" fontId="78" fillId="0" borderId="14" xfId="0" applyNumberFormat="1" applyFont="1" applyBorder="1"/>
    <xf numFmtId="9" fontId="78" fillId="0" borderId="15" xfId="0" applyNumberFormat="1" applyFont="1" applyBorder="1"/>
    <xf numFmtId="4" fontId="78" fillId="0" borderId="28" xfId="0" applyNumberFormat="1" applyFont="1" applyBorder="1"/>
    <xf numFmtId="0" fontId="78" fillId="0" borderId="0" xfId="0" applyFont="1" applyAlignment="1">
      <alignment horizontal="right"/>
    </xf>
    <xf numFmtId="9" fontId="78" fillId="0" borderId="0" xfId="0" applyNumberFormat="1" applyFont="1"/>
    <xf numFmtId="4" fontId="83" fillId="0" borderId="0" xfId="0" applyNumberFormat="1" applyFont="1"/>
    <xf numFmtId="0" fontId="4" fillId="4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9" fillId="16" borderId="10" xfId="0" applyFont="1" applyFill="1" applyBorder="1" applyAlignment="1">
      <alignment horizontal="center"/>
    </xf>
    <xf numFmtId="0" fontId="30" fillId="0" borderId="11" xfId="0" applyFont="1" applyBorder="1"/>
    <xf numFmtId="0" fontId="29" fillId="0" borderId="2" xfId="0" applyFont="1" applyBorder="1" applyAlignment="1">
      <alignment horizontal="center"/>
    </xf>
    <xf numFmtId="0" fontId="30" fillId="0" borderId="2" xfId="0" applyFont="1" applyBorder="1"/>
  </cellXfs>
  <cellStyles count="4">
    <cellStyle name="Normal 2" xfId="2"/>
    <cellStyle name="Standard" xfId="0" builtinId="0"/>
    <cellStyle name="Standard 2" xfId="1"/>
    <cellStyle name="Standard 3" xfId="3"/>
  </cellStyles>
  <dxfs count="0"/>
  <tableStyles count="0" defaultTableStyle="TableStyleMedium2" defaultPivotStyle="PivotStyleLight16"/>
  <colors>
    <mruColors>
      <color rgb="FF008A3E"/>
      <color rgb="FF005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tabSelected="1" zoomScale="110" zoomScaleNormal="110" zoomScaleSheet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23" sqref="B23"/>
    </sheetView>
  </sheetViews>
  <sheetFormatPr baseColWidth="10" defaultColWidth="14.42578125" defaultRowHeight="15" customHeight="1"/>
  <cols>
    <col min="1" max="1" width="5.42578125" customWidth="1"/>
    <col min="2" max="2" width="112.28515625" customWidth="1"/>
    <col min="3" max="3" width="3.85546875" customWidth="1"/>
    <col min="4" max="4" width="7.28515625" customWidth="1"/>
    <col min="5" max="12" width="6.28515625" customWidth="1"/>
    <col min="13" max="13" width="7.28515625" customWidth="1"/>
    <col min="14" max="16" width="6.28515625" customWidth="1"/>
    <col min="17" max="17" width="7" customWidth="1"/>
    <col min="18" max="18" width="6.28515625" customWidth="1"/>
    <col min="19" max="19" width="10" customWidth="1"/>
    <col min="20" max="20" width="7.42578125" customWidth="1"/>
    <col min="21" max="22" width="10.5703125" customWidth="1"/>
  </cols>
  <sheetData>
    <row r="1" spans="1:26" ht="13.5" customHeight="1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2"/>
      <c r="U1" s="2"/>
      <c r="V1" s="2"/>
      <c r="W1" s="2"/>
      <c r="X1" s="2"/>
      <c r="Y1" s="2"/>
      <c r="Z1" s="2"/>
    </row>
    <row r="2" spans="1:26" ht="13.5" customHeight="1">
      <c r="A2" s="1"/>
      <c r="B2" s="2"/>
      <c r="C2" s="1"/>
      <c r="D2" s="4" t="s">
        <v>184</v>
      </c>
      <c r="E2" s="4" t="s">
        <v>217</v>
      </c>
      <c r="F2" s="5"/>
      <c r="G2" s="5"/>
      <c r="H2" s="5"/>
      <c r="I2" s="153" t="s">
        <v>105</v>
      </c>
      <c r="J2" s="5"/>
      <c r="K2" s="5"/>
      <c r="L2" s="5"/>
      <c r="M2" s="5"/>
      <c r="N2" s="387" t="s">
        <v>215</v>
      </c>
      <c r="O2" s="388"/>
      <c r="P2" s="389" t="s">
        <v>216</v>
      </c>
      <c r="Q2" s="390"/>
      <c r="R2" s="390"/>
      <c r="S2" s="3"/>
      <c r="T2" s="2"/>
      <c r="U2" s="2"/>
      <c r="V2" s="2"/>
      <c r="W2" s="2"/>
      <c r="X2" s="2"/>
      <c r="Y2" s="2"/>
      <c r="Z2" s="2"/>
    </row>
    <row r="3" spans="1:26" ht="13.5" customHeight="1">
      <c r="A3" s="1"/>
      <c r="B3" s="6" t="s">
        <v>1</v>
      </c>
      <c r="C3" s="7"/>
      <c r="D3" s="374" t="s">
        <v>200</v>
      </c>
      <c r="E3" s="8" t="s">
        <v>201</v>
      </c>
      <c r="F3" s="143" t="s">
        <v>202</v>
      </c>
      <c r="G3" s="143" t="s">
        <v>203</v>
      </c>
      <c r="H3" s="143" t="s">
        <v>204</v>
      </c>
      <c r="I3" s="143" t="s">
        <v>205</v>
      </c>
      <c r="J3" s="143" t="s">
        <v>206</v>
      </c>
      <c r="K3" s="143" t="s">
        <v>207</v>
      </c>
      <c r="L3" s="143" t="s">
        <v>208</v>
      </c>
      <c r="M3" s="143" t="s">
        <v>209</v>
      </c>
      <c r="N3" s="144" t="s">
        <v>210</v>
      </c>
      <c r="O3" s="144" t="s">
        <v>211</v>
      </c>
      <c r="P3" s="145" t="s">
        <v>212</v>
      </c>
      <c r="Q3" s="145" t="s">
        <v>213</v>
      </c>
      <c r="R3" s="145" t="s">
        <v>214</v>
      </c>
      <c r="S3" s="3"/>
      <c r="T3" s="9"/>
      <c r="U3" s="2"/>
      <c r="V3" s="2"/>
      <c r="W3" s="2"/>
      <c r="X3" s="2"/>
      <c r="Y3" s="2"/>
      <c r="Z3" s="2"/>
    </row>
    <row r="4" spans="1:26" ht="13.5" customHeight="1">
      <c r="A4" s="10" t="s">
        <v>2</v>
      </c>
      <c r="B4" s="11" t="s">
        <v>3</v>
      </c>
      <c r="C4" s="7"/>
      <c r="D4" s="12" t="s">
        <v>4</v>
      </c>
      <c r="E4" s="12" t="s">
        <v>5</v>
      </c>
      <c r="F4" s="146" t="s">
        <v>4</v>
      </c>
      <c r="G4" s="146" t="s">
        <v>126</v>
      </c>
      <c r="H4" s="146" t="s">
        <v>5</v>
      </c>
      <c r="I4" s="146" t="s">
        <v>127</v>
      </c>
      <c r="J4" s="146" t="s">
        <v>128</v>
      </c>
      <c r="K4" s="146" t="s">
        <v>130</v>
      </c>
      <c r="L4" s="146" t="s">
        <v>170</v>
      </c>
      <c r="M4" s="146" t="s">
        <v>129</v>
      </c>
      <c r="N4" s="146" t="s">
        <v>129</v>
      </c>
      <c r="O4" s="146" t="s">
        <v>131</v>
      </c>
      <c r="P4" s="146" t="s">
        <v>127</v>
      </c>
      <c r="Q4" s="146" t="s">
        <v>132</v>
      </c>
      <c r="R4" s="146" t="s">
        <v>131</v>
      </c>
      <c r="S4" s="3"/>
      <c r="T4" s="2"/>
      <c r="U4" s="2"/>
      <c r="V4" s="2"/>
      <c r="W4" s="2"/>
      <c r="X4" s="2"/>
      <c r="Y4" s="2"/>
      <c r="Z4" s="2"/>
    </row>
    <row r="5" spans="1:26" ht="13.5" customHeight="1">
      <c r="A5" s="10" t="s">
        <v>6</v>
      </c>
      <c r="B5" s="11"/>
      <c r="C5" s="208" t="s">
        <v>0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17</v>
      </c>
      <c r="O5" s="13" t="s">
        <v>18</v>
      </c>
      <c r="P5" s="13" t="s">
        <v>19</v>
      </c>
      <c r="Q5" s="13" t="s">
        <v>20</v>
      </c>
      <c r="R5" s="13" t="s">
        <v>21</v>
      </c>
      <c r="S5" s="14" t="s">
        <v>22</v>
      </c>
      <c r="T5" s="1" t="s">
        <v>23</v>
      </c>
      <c r="U5" s="2"/>
      <c r="V5" s="2"/>
      <c r="W5" s="2"/>
      <c r="X5" s="2"/>
      <c r="Y5" s="2"/>
      <c r="Z5" s="2"/>
    </row>
    <row r="6" spans="1:26" ht="15" customHeight="1">
      <c r="A6" s="15" t="s">
        <v>24</v>
      </c>
      <c r="B6" s="16" t="s">
        <v>163</v>
      </c>
      <c r="C6" s="17" t="s">
        <v>7</v>
      </c>
      <c r="D6" s="18">
        <f t="shared" ref="D6:R6" si="0">SUM(D7:D11)</f>
        <v>7.45</v>
      </c>
      <c r="E6" s="18">
        <f t="shared" si="0"/>
        <v>4.5</v>
      </c>
      <c r="F6" s="18">
        <f>SUM(F7:F11)</f>
        <v>1</v>
      </c>
      <c r="G6" s="18">
        <f>SUM(G7:G11)</f>
        <v>1</v>
      </c>
      <c r="H6" s="18">
        <f t="shared" si="0"/>
        <v>1</v>
      </c>
      <c r="I6" s="18">
        <f t="shared" si="0"/>
        <v>1</v>
      </c>
      <c r="J6" s="18">
        <f t="shared" si="0"/>
        <v>1</v>
      </c>
      <c r="K6" s="18">
        <f t="shared" si="0"/>
        <v>0.25</v>
      </c>
      <c r="L6" s="18">
        <f t="shared" si="0"/>
        <v>1</v>
      </c>
      <c r="M6" s="18">
        <f>SUM(M7:M11)</f>
        <v>1</v>
      </c>
      <c r="N6" s="18">
        <f>SUM(N7:N11)</f>
        <v>1</v>
      </c>
      <c r="O6" s="18">
        <f t="shared" si="0"/>
        <v>1</v>
      </c>
      <c r="P6" s="18">
        <f>SUM(P7:P11)</f>
        <v>1</v>
      </c>
      <c r="Q6" s="18">
        <f>SUM(Q7:Q11)</f>
        <v>1</v>
      </c>
      <c r="R6" s="18">
        <f t="shared" si="0"/>
        <v>1</v>
      </c>
      <c r="S6" s="19">
        <f t="shared" ref="S6:S37" si="1">SUM(D6:R6)</f>
        <v>24.2</v>
      </c>
      <c r="T6" s="20">
        <f>S6/S$89</f>
        <v>5.662805662805661E-2</v>
      </c>
      <c r="U6" s="3"/>
      <c r="V6" s="3"/>
      <c r="W6" s="2"/>
      <c r="X6" s="2"/>
      <c r="Y6" s="2"/>
      <c r="Z6" s="2"/>
    </row>
    <row r="7" spans="1:26" ht="15" customHeight="1">
      <c r="A7" s="1" t="s">
        <v>25</v>
      </c>
      <c r="B7" s="151" t="s">
        <v>26</v>
      </c>
      <c r="C7" s="21" t="s">
        <v>7</v>
      </c>
      <c r="D7" s="22">
        <v>2</v>
      </c>
      <c r="E7" s="23">
        <v>0.75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26">
        <f t="shared" si="1"/>
        <v>2.75</v>
      </c>
      <c r="T7" s="2"/>
      <c r="U7" s="2"/>
      <c r="V7" s="2"/>
      <c r="W7" s="2"/>
      <c r="X7" s="2"/>
      <c r="Y7" s="2"/>
      <c r="Z7" s="2"/>
    </row>
    <row r="8" spans="1:26" ht="13.5" customHeight="1">
      <c r="A8" s="24" t="s">
        <v>27</v>
      </c>
      <c r="B8" s="326" t="s">
        <v>185</v>
      </c>
      <c r="C8" s="25" t="s">
        <v>8</v>
      </c>
      <c r="D8" s="26">
        <v>1</v>
      </c>
      <c r="E8" s="27">
        <v>1.25</v>
      </c>
      <c r="F8" s="26">
        <v>0.2</v>
      </c>
      <c r="G8" s="26">
        <v>0.2</v>
      </c>
      <c r="H8" s="26">
        <v>0.2</v>
      </c>
      <c r="I8" s="26">
        <v>0.2</v>
      </c>
      <c r="J8" s="26">
        <v>0.2</v>
      </c>
      <c r="K8" s="26">
        <v>0.05</v>
      </c>
      <c r="L8" s="26">
        <v>0.2</v>
      </c>
      <c r="M8" s="26">
        <v>0.2</v>
      </c>
      <c r="N8" s="26">
        <v>0.2</v>
      </c>
      <c r="O8" s="26">
        <v>0.2</v>
      </c>
      <c r="P8" s="26">
        <v>0.2</v>
      </c>
      <c r="Q8" s="26">
        <v>0.2</v>
      </c>
      <c r="R8" s="26">
        <v>0.2</v>
      </c>
      <c r="S8" s="226">
        <f t="shared" si="1"/>
        <v>4.700000000000002</v>
      </c>
      <c r="T8" s="28"/>
      <c r="U8" s="28"/>
      <c r="V8" s="28"/>
      <c r="W8" s="28"/>
      <c r="X8" s="28"/>
      <c r="Y8" s="28"/>
      <c r="Z8" s="28"/>
    </row>
    <row r="9" spans="1:26" ht="13.5" customHeight="1">
      <c r="A9" s="1" t="s">
        <v>28</v>
      </c>
      <c r="B9" s="151" t="s">
        <v>112</v>
      </c>
      <c r="C9" s="7" t="s">
        <v>7</v>
      </c>
      <c r="D9" s="22">
        <v>2.75</v>
      </c>
      <c r="E9" s="23">
        <v>1.75</v>
      </c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26">
        <f t="shared" si="1"/>
        <v>4.5</v>
      </c>
      <c r="T9" s="2"/>
      <c r="U9" s="2"/>
      <c r="V9" s="2"/>
      <c r="W9" s="2"/>
      <c r="X9" s="2"/>
      <c r="Y9" s="2"/>
      <c r="Z9" s="2"/>
    </row>
    <row r="10" spans="1:26" ht="12" customHeight="1">
      <c r="A10" s="1" t="s">
        <v>29</v>
      </c>
      <c r="B10" s="141" t="s">
        <v>113</v>
      </c>
      <c r="C10" s="7" t="s">
        <v>7</v>
      </c>
      <c r="D10" s="22">
        <v>0.5</v>
      </c>
      <c r="E10" s="23">
        <v>0.15</v>
      </c>
      <c r="F10" s="23">
        <v>0.2</v>
      </c>
      <c r="G10" s="23">
        <v>0.2</v>
      </c>
      <c r="H10" s="23">
        <v>0.2</v>
      </c>
      <c r="I10" s="23">
        <v>0.2</v>
      </c>
      <c r="J10" s="23">
        <v>0.2</v>
      </c>
      <c r="K10" s="23">
        <v>0.05</v>
      </c>
      <c r="L10" s="23">
        <v>0.2</v>
      </c>
      <c r="M10" s="23">
        <v>0.2</v>
      </c>
      <c r="N10" s="23">
        <v>0.2</v>
      </c>
      <c r="O10" s="23">
        <v>0.2</v>
      </c>
      <c r="P10" s="23">
        <v>0.2</v>
      </c>
      <c r="Q10" s="23">
        <v>0.2</v>
      </c>
      <c r="R10" s="23">
        <v>0.2</v>
      </c>
      <c r="S10" s="226">
        <f t="shared" si="1"/>
        <v>3.100000000000001</v>
      </c>
      <c r="T10" s="2"/>
      <c r="U10" s="2"/>
      <c r="V10" s="2"/>
      <c r="W10" s="2"/>
      <c r="X10" s="2"/>
      <c r="Y10" s="2"/>
      <c r="Z10" s="2"/>
    </row>
    <row r="11" spans="1:26" ht="13.5" customHeight="1">
      <c r="A11" s="1" t="s">
        <v>30</v>
      </c>
      <c r="B11" s="152" t="s">
        <v>31</v>
      </c>
      <c r="C11" s="29" t="s">
        <v>7</v>
      </c>
      <c r="D11" s="30">
        <v>1.2</v>
      </c>
      <c r="E11" s="31">
        <v>0.6</v>
      </c>
      <c r="F11" s="31">
        <v>0.6</v>
      </c>
      <c r="G11" s="31">
        <v>0.6</v>
      </c>
      <c r="H11" s="31">
        <v>0.6</v>
      </c>
      <c r="I11" s="31">
        <v>0.6</v>
      </c>
      <c r="J11" s="31">
        <v>0.6</v>
      </c>
      <c r="K11" s="31">
        <v>0.15</v>
      </c>
      <c r="L11" s="31">
        <v>0.6</v>
      </c>
      <c r="M11" s="31">
        <v>0.6</v>
      </c>
      <c r="N11" s="31">
        <v>0.6</v>
      </c>
      <c r="O11" s="31">
        <v>0.6</v>
      </c>
      <c r="P11" s="31">
        <v>0.6</v>
      </c>
      <c r="Q11" s="31">
        <v>0.6</v>
      </c>
      <c r="R11" s="31">
        <v>0.6</v>
      </c>
      <c r="S11" s="226">
        <f t="shared" si="1"/>
        <v>9.1499999999999986</v>
      </c>
      <c r="T11" s="2"/>
      <c r="U11" s="2"/>
      <c r="V11" s="2"/>
      <c r="W11" s="2"/>
      <c r="X11" s="2"/>
      <c r="Y11" s="2"/>
      <c r="Z11" s="2"/>
    </row>
    <row r="12" spans="1:26" ht="13.5" customHeight="1">
      <c r="A12" s="1"/>
      <c r="B12" s="32" t="s">
        <v>32</v>
      </c>
      <c r="C12" s="33"/>
      <c r="D12" s="34">
        <v>6</v>
      </c>
      <c r="E12" s="34">
        <v>3</v>
      </c>
      <c r="F12" s="34">
        <v>3</v>
      </c>
      <c r="G12" s="34">
        <v>3</v>
      </c>
      <c r="H12" s="34">
        <v>3</v>
      </c>
      <c r="I12" s="34">
        <v>3</v>
      </c>
      <c r="J12" s="34">
        <v>3</v>
      </c>
      <c r="K12" s="34">
        <v>3</v>
      </c>
      <c r="L12" s="34">
        <v>3</v>
      </c>
      <c r="M12" s="34">
        <v>3</v>
      </c>
      <c r="N12" s="34">
        <v>3</v>
      </c>
      <c r="O12" s="34">
        <v>3</v>
      </c>
      <c r="P12" s="34">
        <v>3</v>
      </c>
      <c r="Q12" s="34">
        <v>3</v>
      </c>
      <c r="R12" s="34">
        <v>3</v>
      </c>
      <c r="S12" s="338">
        <f t="shared" si="1"/>
        <v>48</v>
      </c>
      <c r="T12" s="2"/>
      <c r="U12" s="2"/>
      <c r="V12" s="2"/>
      <c r="W12" s="2"/>
      <c r="X12" s="2"/>
      <c r="Y12" s="2"/>
      <c r="Z12" s="2"/>
    </row>
    <row r="13" spans="1:26" ht="12.75" customHeight="1">
      <c r="A13" s="1"/>
      <c r="B13" s="32" t="s">
        <v>33</v>
      </c>
      <c r="C13" s="3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38">
        <f t="shared" si="1"/>
        <v>0</v>
      </c>
      <c r="T13" s="2"/>
      <c r="U13" s="3"/>
      <c r="V13" s="3"/>
      <c r="W13" s="2"/>
      <c r="X13" s="2"/>
      <c r="Y13" s="2"/>
      <c r="Z13" s="2"/>
    </row>
    <row r="14" spans="1:26" ht="18" customHeight="1">
      <c r="A14" s="212" t="s">
        <v>34</v>
      </c>
      <c r="B14" s="213" t="s">
        <v>106</v>
      </c>
      <c r="C14" s="332" t="s">
        <v>18</v>
      </c>
      <c r="D14" s="214">
        <f t="shared" ref="D14:R14" si="2">SUM(D15:D23)</f>
        <v>4.4000000000000004</v>
      </c>
      <c r="E14" s="214">
        <f t="shared" si="2"/>
        <v>2.6999999999999997</v>
      </c>
      <c r="F14" s="214">
        <f>SUM(F15:F23)</f>
        <v>2.8</v>
      </c>
      <c r="G14" s="214">
        <f>SUM(G15:G23)</f>
        <v>2.8</v>
      </c>
      <c r="H14" s="214">
        <f t="shared" si="2"/>
        <v>2.8</v>
      </c>
      <c r="I14" s="214">
        <f t="shared" si="2"/>
        <v>2.8</v>
      </c>
      <c r="J14" s="214">
        <f t="shared" si="2"/>
        <v>2.8</v>
      </c>
      <c r="K14" s="214">
        <f t="shared" ref="K14:L14" si="3">SUM(K15:K23)</f>
        <v>2.8</v>
      </c>
      <c r="L14" s="214">
        <f t="shared" si="3"/>
        <v>2.8</v>
      </c>
      <c r="M14" s="214">
        <f>SUM(M15:M23)</f>
        <v>2.8</v>
      </c>
      <c r="N14" s="214">
        <f>SUM(N15:N23)</f>
        <v>2.0499999999999998</v>
      </c>
      <c r="O14" s="214">
        <f t="shared" si="2"/>
        <v>2.0499999999999998</v>
      </c>
      <c r="P14" s="214">
        <f>SUM(P15:P23)</f>
        <v>2.8</v>
      </c>
      <c r="Q14" s="214">
        <f>SUM(Q15:Q23)</f>
        <v>9</v>
      </c>
      <c r="R14" s="214">
        <f t="shared" si="2"/>
        <v>2.0499999999999998</v>
      </c>
      <c r="S14" s="215">
        <f t="shared" si="1"/>
        <v>47.449999999999996</v>
      </c>
      <c r="T14" s="20">
        <f>S14/S$89</f>
        <v>0.11103311103311099</v>
      </c>
      <c r="U14" s="3"/>
      <c r="V14" s="3"/>
      <c r="W14" s="2"/>
      <c r="X14" s="2"/>
      <c r="Y14" s="2"/>
      <c r="Z14" s="2"/>
    </row>
    <row r="15" spans="1:26" ht="13.15" customHeight="1">
      <c r="A15" s="165" t="s">
        <v>35</v>
      </c>
      <c r="B15" s="147" t="s">
        <v>71</v>
      </c>
      <c r="C15" s="21" t="s">
        <v>18</v>
      </c>
      <c r="D15" s="12">
        <v>0.5</v>
      </c>
      <c r="E15" s="12">
        <v>0.2</v>
      </c>
      <c r="F15" s="12">
        <v>0.2</v>
      </c>
      <c r="G15" s="12">
        <v>0.2</v>
      </c>
      <c r="H15" s="12">
        <v>0.2</v>
      </c>
      <c r="I15" s="12">
        <v>0.2</v>
      </c>
      <c r="J15" s="12">
        <v>0.2</v>
      </c>
      <c r="K15" s="12">
        <v>0.2</v>
      </c>
      <c r="L15" s="12">
        <v>0.2</v>
      </c>
      <c r="M15" s="12">
        <v>0.2</v>
      </c>
      <c r="N15" s="12">
        <v>0.2</v>
      </c>
      <c r="O15" s="12">
        <v>0.2</v>
      </c>
      <c r="P15" s="12">
        <v>0.2</v>
      </c>
      <c r="Q15" s="38">
        <v>1.8</v>
      </c>
      <c r="R15" s="12">
        <v>0.2</v>
      </c>
      <c r="S15" s="220">
        <f t="shared" si="1"/>
        <v>4.9000000000000004</v>
      </c>
      <c r="T15" s="2"/>
      <c r="U15" s="2"/>
      <c r="V15" s="2"/>
      <c r="W15" s="2"/>
      <c r="X15" s="2"/>
      <c r="Y15" s="2"/>
      <c r="Z15" s="2"/>
    </row>
    <row r="16" spans="1:26" ht="13.5" customHeight="1">
      <c r="A16" s="165" t="s">
        <v>36</v>
      </c>
      <c r="B16" s="148" t="s">
        <v>108</v>
      </c>
      <c r="C16" s="21" t="s">
        <v>18</v>
      </c>
      <c r="D16" s="12">
        <v>0.25</v>
      </c>
      <c r="E16" s="12">
        <v>0.25</v>
      </c>
      <c r="F16" s="12"/>
      <c r="G16" s="12"/>
      <c r="H16" s="38"/>
      <c r="I16" s="12"/>
      <c r="J16" s="12"/>
      <c r="K16" s="12"/>
      <c r="L16" s="12"/>
      <c r="M16" s="12"/>
      <c r="N16" s="12"/>
      <c r="O16" s="12"/>
      <c r="P16" s="12"/>
      <c r="Q16" s="38">
        <v>1</v>
      </c>
      <c r="R16" s="12"/>
      <c r="S16" s="220">
        <f t="shared" si="1"/>
        <v>1.5</v>
      </c>
      <c r="T16" s="2"/>
      <c r="U16" s="2"/>
      <c r="V16" s="2"/>
      <c r="W16" s="2"/>
      <c r="X16" s="2"/>
      <c r="Y16" s="2"/>
      <c r="Z16" s="2"/>
    </row>
    <row r="17" spans="1:26" ht="15.75" customHeight="1">
      <c r="A17" s="165" t="s">
        <v>37</v>
      </c>
      <c r="B17" s="148" t="s">
        <v>104</v>
      </c>
      <c r="C17" s="21" t="s">
        <v>18</v>
      </c>
      <c r="D17" s="12">
        <v>0.5</v>
      </c>
      <c r="E17" s="38">
        <v>1</v>
      </c>
      <c r="F17" s="12">
        <v>0.25</v>
      </c>
      <c r="G17" s="12">
        <v>0.25</v>
      </c>
      <c r="H17" s="12">
        <v>0.25</v>
      </c>
      <c r="I17" s="12">
        <v>0.25</v>
      </c>
      <c r="J17" s="12">
        <v>0.25</v>
      </c>
      <c r="K17" s="12">
        <v>0.25</v>
      </c>
      <c r="L17" s="12">
        <v>0.25</v>
      </c>
      <c r="M17" s="12">
        <v>0.25</v>
      </c>
      <c r="N17" s="12">
        <v>0.25</v>
      </c>
      <c r="O17" s="12">
        <v>0.25</v>
      </c>
      <c r="P17" s="12">
        <v>0.25</v>
      </c>
      <c r="Q17" s="38">
        <v>1.25</v>
      </c>
      <c r="R17" s="12">
        <v>0.25</v>
      </c>
      <c r="S17" s="220">
        <f t="shared" si="1"/>
        <v>5.75</v>
      </c>
      <c r="T17" s="2"/>
      <c r="U17" s="2"/>
      <c r="V17" s="2"/>
      <c r="W17" s="2"/>
      <c r="X17" s="2"/>
      <c r="Y17" s="2"/>
      <c r="Z17" s="2"/>
    </row>
    <row r="18" spans="1:26" ht="13.5" customHeight="1">
      <c r="A18" s="165" t="s">
        <v>38</v>
      </c>
      <c r="B18" s="149" t="s">
        <v>72</v>
      </c>
      <c r="C18" s="7" t="s">
        <v>18</v>
      </c>
      <c r="D18" s="12">
        <v>0.25</v>
      </c>
      <c r="E18" s="12">
        <v>0.25</v>
      </c>
      <c r="F18" s="12">
        <v>0.25</v>
      </c>
      <c r="G18" s="12">
        <v>0.25</v>
      </c>
      <c r="H18" s="12">
        <v>0.25</v>
      </c>
      <c r="I18" s="12">
        <v>0.25</v>
      </c>
      <c r="J18" s="12">
        <v>0.25</v>
      </c>
      <c r="K18" s="12">
        <v>0.25</v>
      </c>
      <c r="L18" s="12">
        <v>0.25</v>
      </c>
      <c r="M18" s="12">
        <v>0.25</v>
      </c>
      <c r="N18" s="12">
        <v>0.25</v>
      </c>
      <c r="O18" s="12">
        <v>0.25</v>
      </c>
      <c r="P18" s="12">
        <v>0.25</v>
      </c>
      <c r="Q18" s="38">
        <v>0.75</v>
      </c>
      <c r="R18" s="12">
        <v>0.25</v>
      </c>
      <c r="S18" s="220">
        <f t="shared" si="1"/>
        <v>4.25</v>
      </c>
      <c r="T18" s="2"/>
      <c r="U18" s="2"/>
      <c r="V18" s="2"/>
      <c r="W18" s="2"/>
      <c r="X18" s="2"/>
      <c r="Y18" s="2"/>
      <c r="Z18" s="2"/>
    </row>
    <row r="19" spans="1:26" ht="12" customHeight="1">
      <c r="A19" s="165" t="s">
        <v>39</v>
      </c>
      <c r="B19" s="149" t="s">
        <v>73</v>
      </c>
      <c r="C19" s="21" t="s">
        <v>18</v>
      </c>
      <c r="D19" s="12">
        <v>0.8</v>
      </c>
      <c r="E19" s="12">
        <v>0.35</v>
      </c>
      <c r="F19" s="12">
        <v>0.75</v>
      </c>
      <c r="G19" s="12">
        <v>0.75</v>
      </c>
      <c r="H19" s="12">
        <v>0.75</v>
      </c>
      <c r="I19" s="12">
        <v>0.75</v>
      </c>
      <c r="J19" s="12">
        <v>0.75</v>
      </c>
      <c r="K19" s="12">
        <v>0.75</v>
      </c>
      <c r="L19" s="12">
        <v>0.75</v>
      </c>
      <c r="M19" s="12">
        <v>0.75</v>
      </c>
      <c r="N19" s="12">
        <v>0.75</v>
      </c>
      <c r="O19" s="12">
        <v>0.75</v>
      </c>
      <c r="P19" s="12">
        <v>0.75</v>
      </c>
      <c r="Q19" s="38">
        <v>3.1</v>
      </c>
      <c r="R19" s="12">
        <v>0.75</v>
      </c>
      <c r="S19" s="220">
        <f t="shared" si="1"/>
        <v>13.25</v>
      </c>
      <c r="T19" s="56"/>
      <c r="U19" s="56"/>
      <c r="V19" s="56"/>
      <c r="W19" s="56"/>
      <c r="X19" s="56"/>
      <c r="Y19" s="56"/>
      <c r="Z19" s="56"/>
    </row>
    <row r="20" spans="1:26" ht="12" customHeight="1">
      <c r="A20" s="165" t="s">
        <v>111</v>
      </c>
      <c r="B20" s="149" t="s">
        <v>164</v>
      </c>
      <c r="C20" s="333" t="s">
        <v>7</v>
      </c>
      <c r="D20" s="38">
        <v>0.35</v>
      </c>
      <c r="E20" s="12"/>
      <c r="F20" s="12">
        <v>0.25</v>
      </c>
      <c r="G20" s="12">
        <v>0.25</v>
      </c>
      <c r="H20" s="12">
        <v>0.25</v>
      </c>
      <c r="I20" s="12">
        <v>0.25</v>
      </c>
      <c r="J20" s="12">
        <v>0.25</v>
      </c>
      <c r="K20" s="12">
        <v>0.25</v>
      </c>
      <c r="L20" s="12">
        <v>0.25</v>
      </c>
      <c r="M20" s="12">
        <v>0.25</v>
      </c>
      <c r="N20" s="12"/>
      <c r="O20" s="12"/>
      <c r="P20" s="12">
        <v>0.25</v>
      </c>
      <c r="Q20" s="12"/>
      <c r="R20" s="12"/>
      <c r="S20" s="220">
        <f t="shared" si="1"/>
        <v>2.6</v>
      </c>
      <c r="T20" s="56"/>
      <c r="U20" s="56"/>
      <c r="V20" s="56"/>
      <c r="W20" s="56"/>
      <c r="X20" s="56"/>
      <c r="Y20" s="56"/>
      <c r="Z20" s="56"/>
    </row>
    <row r="21" spans="1:26" ht="13.5" customHeight="1">
      <c r="A21" s="165" t="s">
        <v>115</v>
      </c>
      <c r="B21" s="149" t="s">
        <v>138</v>
      </c>
      <c r="C21" s="21" t="s">
        <v>7</v>
      </c>
      <c r="D21" s="38">
        <v>0.5</v>
      </c>
      <c r="E21" s="12">
        <v>0.25</v>
      </c>
      <c r="F21" s="12">
        <v>0.35</v>
      </c>
      <c r="G21" s="12">
        <v>0.35</v>
      </c>
      <c r="H21" s="12">
        <v>0.35</v>
      </c>
      <c r="I21" s="12">
        <v>0.35</v>
      </c>
      <c r="J21" s="12">
        <v>0.35</v>
      </c>
      <c r="K21" s="12">
        <v>0.35</v>
      </c>
      <c r="L21" s="12">
        <v>0.35</v>
      </c>
      <c r="M21" s="12">
        <v>0.35</v>
      </c>
      <c r="N21" s="12">
        <v>0.1</v>
      </c>
      <c r="O21" s="12">
        <v>0.1</v>
      </c>
      <c r="P21" s="12">
        <v>0.35</v>
      </c>
      <c r="Q21" s="12">
        <v>0.1</v>
      </c>
      <c r="R21" s="12">
        <v>0.1</v>
      </c>
      <c r="S21" s="220">
        <f t="shared" si="1"/>
        <v>4.3</v>
      </c>
      <c r="T21" s="2"/>
      <c r="U21" s="2"/>
      <c r="V21" s="2"/>
      <c r="W21" s="2"/>
      <c r="X21" s="2"/>
      <c r="Y21" s="2"/>
      <c r="Z21" s="2"/>
    </row>
    <row r="22" spans="1:26" ht="13.5" customHeight="1">
      <c r="A22" s="165" t="s">
        <v>144</v>
      </c>
      <c r="B22" s="149" t="s">
        <v>74</v>
      </c>
      <c r="C22" s="21" t="s">
        <v>7</v>
      </c>
      <c r="D22" s="38">
        <v>0.75</v>
      </c>
      <c r="E22" s="12">
        <v>0.15</v>
      </c>
      <c r="F22" s="12">
        <v>0.5</v>
      </c>
      <c r="G22" s="12">
        <v>0.5</v>
      </c>
      <c r="H22" s="12">
        <v>0.5</v>
      </c>
      <c r="I22" s="12">
        <v>0.5</v>
      </c>
      <c r="J22" s="12">
        <v>0.5</v>
      </c>
      <c r="K22" s="12">
        <v>0.5</v>
      </c>
      <c r="L22" s="12">
        <v>0.5</v>
      </c>
      <c r="M22" s="12">
        <v>0.5</v>
      </c>
      <c r="N22" s="12">
        <v>0.25</v>
      </c>
      <c r="O22" s="12">
        <v>0.25</v>
      </c>
      <c r="P22" s="12">
        <v>0.5</v>
      </c>
      <c r="Q22" s="12">
        <v>0.5</v>
      </c>
      <c r="R22" s="12">
        <v>0.25</v>
      </c>
      <c r="S22" s="220">
        <f t="shared" si="1"/>
        <v>6.65</v>
      </c>
      <c r="T22" s="2"/>
      <c r="U22" s="2"/>
      <c r="V22" s="2"/>
      <c r="W22" s="2"/>
      <c r="X22" s="2"/>
      <c r="Y22" s="2"/>
      <c r="Z22" s="2"/>
    </row>
    <row r="23" spans="1:26" ht="13.5" customHeight="1">
      <c r="A23" s="165" t="s">
        <v>162</v>
      </c>
      <c r="B23" s="150" t="s">
        <v>75</v>
      </c>
      <c r="C23" s="57" t="s">
        <v>7</v>
      </c>
      <c r="D23" s="58">
        <v>0.5</v>
      </c>
      <c r="E23" s="59">
        <v>0.25</v>
      </c>
      <c r="F23" s="59">
        <v>0.25</v>
      </c>
      <c r="G23" s="59">
        <v>0.25</v>
      </c>
      <c r="H23" s="59">
        <v>0.25</v>
      </c>
      <c r="I23" s="59">
        <v>0.25</v>
      </c>
      <c r="J23" s="59">
        <v>0.25</v>
      </c>
      <c r="K23" s="59">
        <v>0.25</v>
      </c>
      <c r="L23" s="59">
        <v>0.25</v>
      </c>
      <c r="M23" s="59">
        <v>0.25</v>
      </c>
      <c r="N23" s="59">
        <v>0.25</v>
      </c>
      <c r="O23" s="59">
        <v>0.25</v>
      </c>
      <c r="P23" s="59">
        <v>0.25</v>
      </c>
      <c r="Q23" s="59">
        <v>0.5</v>
      </c>
      <c r="R23" s="59">
        <v>0.25</v>
      </c>
      <c r="S23" s="221">
        <f t="shared" si="1"/>
        <v>4.25</v>
      </c>
      <c r="T23" s="2"/>
      <c r="U23" s="2"/>
      <c r="V23" s="2"/>
      <c r="W23" s="2"/>
      <c r="X23" s="2"/>
      <c r="Y23" s="2"/>
      <c r="Z23" s="2"/>
    </row>
    <row r="24" spans="1:26" ht="13.5" customHeight="1">
      <c r="A24" s="1"/>
      <c r="B24" s="11" t="s">
        <v>32</v>
      </c>
      <c r="C24" s="7"/>
      <c r="D24" s="60">
        <v>4</v>
      </c>
      <c r="E24" s="60">
        <v>4</v>
      </c>
      <c r="F24" s="60">
        <v>4</v>
      </c>
      <c r="G24" s="60">
        <v>4</v>
      </c>
      <c r="H24" s="60">
        <v>4</v>
      </c>
      <c r="I24" s="60">
        <v>4</v>
      </c>
      <c r="J24" s="60">
        <v>4</v>
      </c>
      <c r="K24" s="60">
        <v>4</v>
      </c>
      <c r="L24" s="60">
        <v>4</v>
      </c>
      <c r="M24" s="60">
        <v>4</v>
      </c>
      <c r="N24" s="60">
        <v>4</v>
      </c>
      <c r="O24" s="60">
        <v>4</v>
      </c>
      <c r="P24" s="60">
        <v>4</v>
      </c>
      <c r="Q24" s="60">
        <v>4</v>
      </c>
      <c r="R24" s="60">
        <v>2</v>
      </c>
      <c r="S24" s="222">
        <f t="shared" si="1"/>
        <v>58</v>
      </c>
      <c r="T24" s="2"/>
      <c r="U24" s="2"/>
      <c r="V24" s="2"/>
      <c r="W24" s="2"/>
      <c r="X24" s="2"/>
      <c r="Y24" s="2"/>
      <c r="Z24" s="2"/>
    </row>
    <row r="25" spans="1:26" ht="13.5" customHeight="1">
      <c r="A25" s="1"/>
      <c r="B25" s="345" t="s">
        <v>191</v>
      </c>
      <c r="C25" s="7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344">
        <v>12400</v>
      </c>
      <c r="R25" s="60"/>
      <c r="S25" s="222">
        <f t="shared" si="1"/>
        <v>12400</v>
      </c>
      <c r="T25" s="2"/>
      <c r="U25" s="2"/>
      <c r="V25" s="2"/>
      <c r="W25" s="2"/>
      <c r="X25" s="2"/>
      <c r="Y25" s="2"/>
      <c r="Z25" s="2"/>
    </row>
    <row r="26" spans="1:26" ht="13.5" customHeight="1">
      <c r="A26" s="1"/>
      <c r="B26" s="11" t="s">
        <v>76</v>
      </c>
      <c r="C26" s="7"/>
      <c r="D26" s="211">
        <v>3000</v>
      </c>
      <c r="E26" s="211"/>
      <c r="F26" s="211">
        <v>3000</v>
      </c>
      <c r="G26" s="211">
        <v>3000</v>
      </c>
      <c r="H26" s="211">
        <v>3000</v>
      </c>
      <c r="I26" s="211">
        <v>3000</v>
      </c>
      <c r="J26" s="211">
        <v>3000</v>
      </c>
      <c r="K26" s="211">
        <v>3000</v>
      </c>
      <c r="L26" s="211">
        <v>3000</v>
      </c>
      <c r="M26" s="211">
        <v>3000</v>
      </c>
      <c r="N26" s="211"/>
      <c r="O26" s="211"/>
      <c r="P26" s="211">
        <v>3000</v>
      </c>
      <c r="Q26" s="211">
        <v>3000</v>
      </c>
      <c r="R26" s="211"/>
      <c r="S26" s="222">
        <f t="shared" si="1"/>
        <v>33000</v>
      </c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11" t="s">
        <v>77</v>
      </c>
      <c r="C27" s="7"/>
      <c r="D27" s="210">
        <v>2000</v>
      </c>
      <c r="E27" s="210">
        <v>2000</v>
      </c>
      <c r="F27" s="210">
        <v>2000</v>
      </c>
      <c r="G27" s="210">
        <v>2000</v>
      </c>
      <c r="H27" s="210">
        <v>2000</v>
      </c>
      <c r="I27" s="210">
        <v>2000</v>
      </c>
      <c r="J27" s="210">
        <v>2000</v>
      </c>
      <c r="K27" s="210">
        <v>2000</v>
      </c>
      <c r="L27" s="210">
        <v>2000</v>
      </c>
      <c r="M27" s="210">
        <v>2000</v>
      </c>
      <c r="N27" s="210">
        <v>2000</v>
      </c>
      <c r="O27" s="210">
        <v>2000</v>
      </c>
      <c r="P27" s="210">
        <v>2000</v>
      </c>
      <c r="Q27" s="210">
        <v>2000</v>
      </c>
      <c r="R27" s="210">
        <v>2000</v>
      </c>
      <c r="S27" s="222">
        <f t="shared" si="1"/>
        <v>30000</v>
      </c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11" t="s">
        <v>42</v>
      </c>
      <c r="C28" s="7"/>
      <c r="D28" s="210">
        <v>2000</v>
      </c>
      <c r="E28" s="210">
        <v>2000</v>
      </c>
      <c r="F28" s="210">
        <v>2000</v>
      </c>
      <c r="G28" s="210">
        <v>2000</v>
      </c>
      <c r="H28" s="210">
        <v>2000</v>
      </c>
      <c r="I28" s="210">
        <v>2000</v>
      </c>
      <c r="J28" s="210">
        <v>2000</v>
      </c>
      <c r="K28" s="210">
        <v>2000</v>
      </c>
      <c r="L28" s="210">
        <v>2000</v>
      </c>
      <c r="M28" s="210">
        <v>2000</v>
      </c>
      <c r="N28" s="210">
        <v>2000</v>
      </c>
      <c r="O28" s="210">
        <v>2000</v>
      </c>
      <c r="P28" s="210">
        <v>2000</v>
      </c>
      <c r="Q28" s="210">
        <v>2000</v>
      </c>
      <c r="R28" s="210">
        <v>2000</v>
      </c>
      <c r="S28" s="222">
        <f t="shared" si="1"/>
        <v>30000</v>
      </c>
      <c r="T28" s="2"/>
      <c r="U28" s="2"/>
      <c r="V28" s="2"/>
      <c r="W28" s="2"/>
      <c r="X28" s="2"/>
      <c r="Y28" s="2"/>
      <c r="Z28" s="2"/>
    </row>
    <row r="29" spans="1:26" ht="15" customHeight="1">
      <c r="A29" s="216" t="s">
        <v>43</v>
      </c>
      <c r="B29" s="217" t="s">
        <v>145</v>
      </c>
      <c r="C29" s="330" t="s">
        <v>16</v>
      </c>
      <c r="D29" s="218">
        <f t="shared" ref="D29:R29" si="4">SUM(D30:D34)</f>
        <v>1.75</v>
      </c>
      <c r="E29" s="218">
        <f t="shared" si="4"/>
        <v>1.75</v>
      </c>
      <c r="F29" s="218">
        <f>SUM(F30:F34)</f>
        <v>1.75</v>
      </c>
      <c r="G29" s="218">
        <f>SUM(G30:G34)</f>
        <v>1.75</v>
      </c>
      <c r="H29" s="218">
        <f t="shared" si="4"/>
        <v>1.75</v>
      </c>
      <c r="I29" s="218">
        <f t="shared" ref="I29" si="5">SUM(I30:I34)</f>
        <v>1.75</v>
      </c>
      <c r="J29" s="218">
        <f t="shared" si="4"/>
        <v>1.75</v>
      </c>
      <c r="K29" s="218">
        <f t="shared" si="4"/>
        <v>1.75</v>
      </c>
      <c r="L29" s="218">
        <f t="shared" si="4"/>
        <v>1.75</v>
      </c>
      <c r="M29" s="218">
        <f>SUM(M30:M34)</f>
        <v>1.75</v>
      </c>
      <c r="N29" s="218">
        <f>SUM(N30:N34)</f>
        <v>1.75</v>
      </c>
      <c r="O29" s="218">
        <f t="shared" si="4"/>
        <v>2.5</v>
      </c>
      <c r="P29" s="218">
        <f>SUM(P30:P34)</f>
        <v>1.75</v>
      </c>
      <c r="Q29" s="218">
        <f>SUM(Q30:Q34)</f>
        <v>1.75</v>
      </c>
      <c r="R29" s="218">
        <f t="shared" si="4"/>
        <v>1.75</v>
      </c>
      <c r="S29" s="219">
        <f t="shared" si="1"/>
        <v>27</v>
      </c>
      <c r="T29" s="20">
        <f>S29/S$89</f>
        <v>6.3180063180063153E-2</v>
      </c>
      <c r="U29" s="3"/>
      <c r="V29" s="3"/>
      <c r="W29" s="2"/>
      <c r="X29" s="2"/>
      <c r="Y29" s="2"/>
      <c r="Z29" s="2"/>
    </row>
    <row r="30" spans="1:26" ht="15" customHeight="1">
      <c r="A30" s="165" t="s">
        <v>44</v>
      </c>
      <c r="B30" s="151" t="s">
        <v>157</v>
      </c>
      <c r="C30" s="21" t="s">
        <v>16</v>
      </c>
      <c r="D30" s="237">
        <v>0.35</v>
      </c>
      <c r="E30" s="237">
        <v>0.35</v>
      </c>
      <c r="F30" s="237">
        <v>0.35</v>
      </c>
      <c r="G30" s="237">
        <v>0.35</v>
      </c>
      <c r="H30" s="237">
        <v>0.35</v>
      </c>
      <c r="I30" s="237">
        <v>0.35</v>
      </c>
      <c r="J30" s="237">
        <v>0.35</v>
      </c>
      <c r="K30" s="237">
        <v>0.35</v>
      </c>
      <c r="L30" s="237">
        <v>0.35</v>
      </c>
      <c r="M30" s="237">
        <v>0.35</v>
      </c>
      <c r="N30" s="237">
        <v>0.35</v>
      </c>
      <c r="O30" s="237">
        <v>0.5</v>
      </c>
      <c r="P30" s="237">
        <v>0.35</v>
      </c>
      <c r="Q30" s="237">
        <v>0.35</v>
      </c>
      <c r="R30" s="237">
        <v>0.35</v>
      </c>
      <c r="S30" s="223">
        <f t="shared" si="1"/>
        <v>5.3999999999999995</v>
      </c>
      <c r="T30" s="2"/>
      <c r="U30" s="2"/>
      <c r="V30" s="2"/>
      <c r="W30" s="2"/>
      <c r="X30" s="2"/>
      <c r="Y30" s="2"/>
      <c r="Z30" s="2"/>
    </row>
    <row r="31" spans="1:26" ht="13.5" customHeight="1">
      <c r="A31" s="165" t="s">
        <v>45</v>
      </c>
      <c r="B31" s="151" t="s">
        <v>158</v>
      </c>
      <c r="C31" s="25" t="s">
        <v>16</v>
      </c>
      <c r="D31" s="237">
        <v>0.35</v>
      </c>
      <c r="E31" s="237">
        <v>0.35</v>
      </c>
      <c r="F31" s="237">
        <v>0.35</v>
      </c>
      <c r="G31" s="237">
        <v>0.35</v>
      </c>
      <c r="H31" s="237">
        <v>0.35</v>
      </c>
      <c r="I31" s="237">
        <v>0.35</v>
      </c>
      <c r="J31" s="237">
        <v>0.35</v>
      </c>
      <c r="K31" s="237">
        <v>0.35</v>
      </c>
      <c r="L31" s="237">
        <v>0.35</v>
      </c>
      <c r="M31" s="237">
        <v>0.35</v>
      </c>
      <c r="N31" s="237">
        <v>0.35</v>
      </c>
      <c r="O31" s="237">
        <v>0.5</v>
      </c>
      <c r="P31" s="237">
        <v>0.35</v>
      </c>
      <c r="Q31" s="237">
        <v>0.35</v>
      </c>
      <c r="R31" s="237">
        <v>0.35</v>
      </c>
      <c r="S31" s="224">
        <f t="shared" si="1"/>
        <v>5.3999999999999995</v>
      </c>
      <c r="T31" s="28"/>
      <c r="U31" s="28"/>
      <c r="V31" s="28"/>
      <c r="W31" s="28"/>
      <c r="X31" s="28"/>
      <c r="Y31" s="28"/>
      <c r="Z31" s="28"/>
    </row>
    <row r="32" spans="1:26" ht="13.5" customHeight="1">
      <c r="A32" s="165" t="s">
        <v>110</v>
      </c>
      <c r="B32" s="151" t="s">
        <v>160</v>
      </c>
      <c r="C32" s="21" t="s">
        <v>16</v>
      </c>
      <c r="D32" s="237">
        <v>0.35</v>
      </c>
      <c r="E32" s="237">
        <v>0.35</v>
      </c>
      <c r="F32" s="237">
        <v>0.35</v>
      </c>
      <c r="G32" s="237">
        <v>0.35</v>
      </c>
      <c r="H32" s="237">
        <v>0.35</v>
      </c>
      <c r="I32" s="237">
        <v>0.35</v>
      </c>
      <c r="J32" s="237">
        <v>0.35</v>
      </c>
      <c r="K32" s="237">
        <v>0.35</v>
      </c>
      <c r="L32" s="237">
        <v>0.35</v>
      </c>
      <c r="M32" s="237">
        <v>0.35</v>
      </c>
      <c r="N32" s="237">
        <v>0.35</v>
      </c>
      <c r="O32" s="237">
        <v>0.5</v>
      </c>
      <c r="P32" s="237">
        <v>0.35</v>
      </c>
      <c r="Q32" s="237">
        <v>0.35</v>
      </c>
      <c r="R32" s="237">
        <v>0.35</v>
      </c>
      <c r="S32" s="224">
        <f t="shared" si="1"/>
        <v>5.3999999999999995</v>
      </c>
      <c r="T32" s="28"/>
      <c r="U32" s="28"/>
      <c r="V32" s="28"/>
      <c r="W32" s="28"/>
      <c r="X32" s="28"/>
      <c r="Y32" s="28"/>
      <c r="Z32" s="28"/>
    </row>
    <row r="33" spans="1:26" ht="13.5" customHeight="1">
      <c r="A33" s="165" t="s">
        <v>46</v>
      </c>
      <c r="B33" s="151" t="s">
        <v>159</v>
      </c>
      <c r="C33" s="25" t="s">
        <v>16</v>
      </c>
      <c r="D33" s="237">
        <v>0.35</v>
      </c>
      <c r="E33" s="237">
        <v>0.35</v>
      </c>
      <c r="F33" s="237">
        <v>0.35</v>
      </c>
      <c r="G33" s="237">
        <v>0.35</v>
      </c>
      <c r="H33" s="237">
        <v>0.35</v>
      </c>
      <c r="I33" s="237">
        <v>0.35</v>
      </c>
      <c r="J33" s="237">
        <v>0.35</v>
      </c>
      <c r="K33" s="237">
        <v>0.35</v>
      </c>
      <c r="L33" s="237">
        <v>0.35</v>
      </c>
      <c r="M33" s="237">
        <v>0.35</v>
      </c>
      <c r="N33" s="237">
        <v>0.35</v>
      </c>
      <c r="O33" s="237">
        <v>0.5</v>
      </c>
      <c r="P33" s="237">
        <v>0.35</v>
      </c>
      <c r="Q33" s="237">
        <v>0.35</v>
      </c>
      <c r="R33" s="237">
        <v>0.35</v>
      </c>
      <c r="S33" s="224">
        <f t="shared" si="1"/>
        <v>5.3999999999999995</v>
      </c>
      <c r="T33" s="2"/>
      <c r="U33" s="2"/>
      <c r="V33" s="2"/>
      <c r="W33" s="2"/>
      <c r="X33" s="2"/>
      <c r="Y33" s="2"/>
      <c r="Z33" s="2"/>
    </row>
    <row r="34" spans="1:26" ht="13.9" customHeight="1">
      <c r="A34" s="235" t="s">
        <v>183</v>
      </c>
      <c r="B34" s="236" t="s">
        <v>156</v>
      </c>
      <c r="C34" s="331" t="s">
        <v>16</v>
      </c>
      <c r="D34" s="238">
        <v>0.35</v>
      </c>
      <c r="E34" s="238">
        <v>0.35</v>
      </c>
      <c r="F34" s="238">
        <v>0.35</v>
      </c>
      <c r="G34" s="238">
        <v>0.35</v>
      </c>
      <c r="H34" s="238">
        <v>0.35</v>
      </c>
      <c r="I34" s="238">
        <v>0.35</v>
      </c>
      <c r="J34" s="238">
        <v>0.35</v>
      </c>
      <c r="K34" s="238">
        <v>0.35</v>
      </c>
      <c r="L34" s="238">
        <v>0.35</v>
      </c>
      <c r="M34" s="238">
        <v>0.35</v>
      </c>
      <c r="N34" s="238">
        <v>0.35</v>
      </c>
      <c r="O34" s="238">
        <v>0.5</v>
      </c>
      <c r="P34" s="238">
        <v>0.35</v>
      </c>
      <c r="Q34" s="238">
        <v>0.35</v>
      </c>
      <c r="R34" s="238">
        <v>0.35</v>
      </c>
      <c r="S34" s="223">
        <f t="shared" si="1"/>
        <v>5.3999999999999995</v>
      </c>
      <c r="T34" s="46"/>
      <c r="U34" s="46"/>
      <c r="V34" s="46"/>
      <c r="W34" s="46"/>
      <c r="X34" s="46"/>
      <c r="Y34" s="46"/>
      <c r="Z34" s="46"/>
    </row>
    <row r="35" spans="1:26" ht="13.5" customHeight="1">
      <c r="A35" s="1"/>
      <c r="B35" s="32" t="s">
        <v>32</v>
      </c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225">
        <f t="shared" si="1"/>
        <v>0</v>
      </c>
      <c r="T35" s="2"/>
      <c r="U35" s="2"/>
      <c r="V35" s="2"/>
      <c r="W35" s="2"/>
      <c r="X35" s="2"/>
      <c r="Y35" s="2"/>
      <c r="Z35" s="2"/>
    </row>
    <row r="36" spans="1:26" ht="12.75" customHeight="1">
      <c r="A36" s="1"/>
      <c r="B36" s="32" t="s">
        <v>33</v>
      </c>
      <c r="C36" s="35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225">
        <f t="shared" si="1"/>
        <v>0</v>
      </c>
      <c r="T36" s="2"/>
      <c r="U36" s="3"/>
      <c r="V36" s="3"/>
      <c r="W36" s="2"/>
      <c r="X36" s="2"/>
      <c r="Y36" s="2"/>
      <c r="Z36" s="2"/>
    </row>
    <row r="37" spans="1:26" ht="12.75" customHeight="1">
      <c r="A37" s="166" t="s">
        <v>47</v>
      </c>
      <c r="B37" s="305" t="s">
        <v>114</v>
      </c>
      <c r="C37" s="325" t="s">
        <v>11</v>
      </c>
      <c r="D37" s="36">
        <f>SUM(D38:D44)</f>
        <v>5.75</v>
      </c>
      <c r="E37" s="36">
        <f t="shared" ref="E37:R37" si="6">SUM(E38:E44)</f>
        <v>9.35</v>
      </c>
      <c r="F37" s="36">
        <f>SUM(F38:F44)</f>
        <v>4.5</v>
      </c>
      <c r="G37" s="36">
        <f>SUM(G38:G44)</f>
        <v>4.5</v>
      </c>
      <c r="H37" s="36">
        <f t="shared" si="6"/>
        <v>10.25</v>
      </c>
      <c r="I37" s="36">
        <f t="shared" si="6"/>
        <v>4.5</v>
      </c>
      <c r="J37" s="36">
        <f t="shared" si="6"/>
        <v>4.5</v>
      </c>
      <c r="K37" s="36">
        <f t="shared" si="6"/>
        <v>4.5</v>
      </c>
      <c r="L37" s="36">
        <f t="shared" si="6"/>
        <v>4.5</v>
      </c>
      <c r="M37" s="36">
        <f>SUM(M38:M44)</f>
        <v>4.5</v>
      </c>
      <c r="N37" s="36">
        <f>SUM(N38:N44)</f>
        <v>2.65</v>
      </c>
      <c r="O37" s="36">
        <f t="shared" si="6"/>
        <v>2.65</v>
      </c>
      <c r="P37" s="36">
        <f>SUM(P38:P44)</f>
        <v>2.9</v>
      </c>
      <c r="Q37" s="36">
        <f>SUM(Q38:Q44)</f>
        <v>2.65</v>
      </c>
      <c r="R37" s="36">
        <f t="shared" si="6"/>
        <v>2.9</v>
      </c>
      <c r="S37" s="37">
        <f t="shared" si="1"/>
        <v>70.600000000000009</v>
      </c>
      <c r="T37" s="20">
        <f>S37/S$89</f>
        <v>0.16520416520416517</v>
      </c>
      <c r="U37" s="2"/>
      <c r="V37" s="2"/>
      <c r="W37" s="2"/>
      <c r="X37" s="2"/>
      <c r="Y37" s="2"/>
      <c r="Z37" s="2"/>
    </row>
    <row r="38" spans="1:26" ht="12.75" customHeight="1">
      <c r="A38" s="165" t="s">
        <v>48</v>
      </c>
      <c r="B38" s="361" t="s">
        <v>193</v>
      </c>
      <c r="C38" s="179" t="s">
        <v>8</v>
      </c>
      <c r="D38" s="12">
        <v>1</v>
      </c>
      <c r="E38" s="202">
        <v>7</v>
      </c>
      <c r="F38" s="12">
        <v>1</v>
      </c>
      <c r="G38" s="12">
        <v>1</v>
      </c>
      <c r="H38" s="12">
        <v>2.5</v>
      </c>
      <c r="I38" s="12">
        <v>1</v>
      </c>
      <c r="J38" s="12">
        <v>1</v>
      </c>
      <c r="K38" s="12">
        <v>1</v>
      </c>
      <c r="L38" s="12">
        <v>1</v>
      </c>
      <c r="M38" s="12">
        <v>1</v>
      </c>
      <c r="N38" s="12">
        <v>0.25</v>
      </c>
      <c r="O38" s="12">
        <v>0.25</v>
      </c>
      <c r="P38" s="12">
        <v>0.25</v>
      </c>
      <c r="Q38" s="12">
        <v>0.25</v>
      </c>
      <c r="R38" s="12">
        <v>0.25</v>
      </c>
      <c r="S38" s="39">
        <f t="shared" ref="S38:S69" si="7">SUM(D38:R38)</f>
        <v>18.75</v>
      </c>
      <c r="T38" s="20"/>
      <c r="U38" s="2"/>
      <c r="V38" s="2"/>
      <c r="W38" s="2"/>
      <c r="X38" s="2"/>
      <c r="Y38" s="2"/>
      <c r="Z38" s="2"/>
    </row>
    <row r="39" spans="1:26" ht="12.75" customHeight="1">
      <c r="A39" s="165" t="s">
        <v>49</v>
      </c>
      <c r="B39" s="361" t="s">
        <v>194</v>
      </c>
      <c r="C39" s="21" t="s">
        <v>11</v>
      </c>
      <c r="D39" s="12">
        <v>1</v>
      </c>
      <c r="E39" s="12">
        <v>1</v>
      </c>
      <c r="F39" s="12">
        <v>1</v>
      </c>
      <c r="G39" s="12">
        <v>1</v>
      </c>
      <c r="H39" s="202">
        <v>2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2">
        <v>1</v>
      </c>
      <c r="O39" s="12">
        <v>1</v>
      </c>
      <c r="P39" s="12">
        <v>1</v>
      </c>
      <c r="Q39" s="12">
        <v>1</v>
      </c>
      <c r="R39" s="12">
        <v>1</v>
      </c>
      <c r="S39" s="39">
        <f t="shared" si="7"/>
        <v>16</v>
      </c>
      <c r="T39" s="20"/>
      <c r="U39" s="2"/>
      <c r="V39" s="2"/>
      <c r="W39" s="2"/>
      <c r="X39" s="2"/>
      <c r="Y39" s="2"/>
      <c r="Z39" s="2"/>
    </row>
    <row r="40" spans="1:26" ht="12.75" customHeight="1">
      <c r="A40" s="165" t="s">
        <v>50</v>
      </c>
      <c r="B40" s="361" t="s">
        <v>195</v>
      </c>
      <c r="C40" s="7" t="s">
        <v>11</v>
      </c>
      <c r="D40" s="12">
        <v>0.5</v>
      </c>
      <c r="E40" s="12"/>
      <c r="F40" s="12">
        <v>0.5</v>
      </c>
      <c r="G40" s="12">
        <v>0.5</v>
      </c>
      <c r="H40" s="202">
        <v>1</v>
      </c>
      <c r="I40" s="12">
        <v>0.5</v>
      </c>
      <c r="J40" s="12">
        <v>0.5</v>
      </c>
      <c r="K40" s="12">
        <v>0.5</v>
      </c>
      <c r="L40" s="12">
        <v>0.5</v>
      </c>
      <c r="M40" s="12">
        <v>0.5</v>
      </c>
      <c r="N40" s="12">
        <v>0.25</v>
      </c>
      <c r="O40" s="12">
        <v>0.25</v>
      </c>
      <c r="P40" s="12">
        <v>0.25</v>
      </c>
      <c r="Q40" s="12">
        <v>0.25</v>
      </c>
      <c r="R40" s="12">
        <v>0.25</v>
      </c>
      <c r="S40" s="39">
        <f t="shared" si="7"/>
        <v>6.25</v>
      </c>
      <c r="T40" s="20"/>
      <c r="U40" s="2"/>
      <c r="V40" s="2"/>
      <c r="W40" s="2"/>
      <c r="X40" s="2"/>
      <c r="Y40" s="2"/>
      <c r="Z40" s="2"/>
    </row>
    <row r="41" spans="1:26" ht="13.5" customHeight="1">
      <c r="A41" s="165" t="s">
        <v>51</v>
      </c>
      <c r="B41" s="361" t="s">
        <v>197</v>
      </c>
      <c r="C41" s="7" t="s">
        <v>11</v>
      </c>
      <c r="D41" s="12">
        <v>0.5</v>
      </c>
      <c r="E41" s="12"/>
      <c r="F41" s="12">
        <v>0.5</v>
      </c>
      <c r="G41" s="12">
        <v>0.5</v>
      </c>
      <c r="H41" s="202">
        <v>1.5</v>
      </c>
      <c r="I41" s="12">
        <v>0.5</v>
      </c>
      <c r="J41" s="12">
        <v>0.5</v>
      </c>
      <c r="K41" s="12">
        <v>0.5</v>
      </c>
      <c r="L41" s="12">
        <v>0.5</v>
      </c>
      <c r="M41" s="12">
        <v>0.5</v>
      </c>
      <c r="N41" s="12"/>
      <c r="O41" s="12"/>
      <c r="P41" s="12">
        <v>0.25</v>
      </c>
      <c r="Q41" s="12"/>
      <c r="R41" s="12">
        <v>0.25</v>
      </c>
      <c r="S41" s="39">
        <f t="shared" si="7"/>
        <v>6</v>
      </c>
      <c r="T41" s="2"/>
      <c r="U41" s="2"/>
      <c r="V41" s="2"/>
      <c r="W41" s="2"/>
      <c r="X41" s="2"/>
      <c r="Y41" s="2"/>
      <c r="Z41" s="2"/>
    </row>
    <row r="42" spans="1:26" ht="13.5" customHeight="1">
      <c r="A42" s="165" t="s">
        <v>52</v>
      </c>
      <c r="B42" s="2" t="s">
        <v>196</v>
      </c>
      <c r="C42" s="7" t="s">
        <v>11</v>
      </c>
      <c r="D42" s="12">
        <v>0.25</v>
      </c>
      <c r="E42" s="12"/>
      <c r="F42" s="12">
        <v>0.25</v>
      </c>
      <c r="G42" s="12">
        <v>0.25</v>
      </c>
      <c r="H42" s="202">
        <v>1</v>
      </c>
      <c r="I42" s="12">
        <v>0.25</v>
      </c>
      <c r="J42" s="12">
        <v>0.25</v>
      </c>
      <c r="K42" s="12">
        <v>0.25</v>
      </c>
      <c r="L42" s="12">
        <v>0.25</v>
      </c>
      <c r="M42" s="12">
        <v>0.25</v>
      </c>
      <c r="N42" s="12"/>
      <c r="O42" s="12"/>
      <c r="P42" s="12"/>
      <c r="Q42" s="12"/>
      <c r="R42" s="12"/>
      <c r="S42" s="39">
        <f t="shared" si="7"/>
        <v>3</v>
      </c>
      <c r="T42" s="2"/>
      <c r="U42" s="2"/>
      <c r="V42" s="2"/>
      <c r="W42" s="2"/>
      <c r="X42" s="2"/>
      <c r="Y42" s="2"/>
      <c r="Z42" s="2"/>
    </row>
    <row r="43" spans="1:26" ht="13.15" customHeight="1">
      <c r="A43" s="165" t="s">
        <v>53</v>
      </c>
      <c r="B43" s="361" t="s">
        <v>198</v>
      </c>
      <c r="C43" s="179" t="s">
        <v>7</v>
      </c>
      <c r="D43" s="202">
        <v>2</v>
      </c>
      <c r="E43" s="12">
        <v>1</v>
      </c>
      <c r="F43" s="12">
        <v>1</v>
      </c>
      <c r="G43" s="12">
        <v>1</v>
      </c>
      <c r="H43" s="12">
        <v>1.25</v>
      </c>
      <c r="I43" s="12">
        <v>1</v>
      </c>
      <c r="J43" s="12">
        <v>1</v>
      </c>
      <c r="K43" s="12">
        <v>1</v>
      </c>
      <c r="L43" s="12">
        <v>1</v>
      </c>
      <c r="M43" s="12">
        <v>1</v>
      </c>
      <c r="N43" s="12">
        <v>1</v>
      </c>
      <c r="O43" s="12">
        <v>1</v>
      </c>
      <c r="P43" s="12">
        <v>1</v>
      </c>
      <c r="Q43" s="12">
        <v>1</v>
      </c>
      <c r="R43" s="12">
        <v>1</v>
      </c>
      <c r="S43" s="39">
        <f t="shared" si="7"/>
        <v>16.25</v>
      </c>
      <c r="T43" s="2"/>
      <c r="U43" s="2"/>
      <c r="V43" s="2"/>
      <c r="W43" s="2"/>
      <c r="X43" s="2"/>
      <c r="Y43" s="2"/>
      <c r="Z43" s="2"/>
    </row>
    <row r="44" spans="1:26" ht="13.5" customHeight="1">
      <c r="A44" s="165" t="s">
        <v>124</v>
      </c>
      <c r="B44" s="40" t="s">
        <v>109</v>
      </c>
      <c r="C44" s="41" t="s">
        <v>11</v>
      </c>
      <c r="D44" s="42">
        <v>0.5</v>
      </c>
      <c r="E44" s="205">
        <v>0.35</v>
      </c>
      <c r="F44" s="42">
        <v>0.25</v>
      </c>
      <c r="G44" s="42">
        <v>0.25</v>
      </c>
      <c r="H44" s="206">
        <v>1</v>
      </c>
      <c r="I44" s="42">
        <v>0.25</v>
      </c>
      <c r="J44" s="42">
        <v>0.25</v>
      </c>
      <c r="K44" s="42">
        <v>0.25</v>
      </c>
      <c r="L44" s="42">
        <v>0.25</v>
      </c>
      <c r="M44" s="42">
        <v>0.25</v>
      </c>
      <c r="N44" s="205">
        <v>0.15</v>
      </c>
      <c r="O44" s="205">
        <v>0.15</v>
      </c>
      <c r="P44" s="205">
        <v>0.15</v>
      </c>
      <c r="Q44" s="205">
        <v>0.15</v>
      </c>
      <c r="R44" s="205">
        <v>0.15</v>
      </c>
      <c r="S44" s="39">
        <f t="shared" si="7"/>
        <v>4.3500000000000005</v>
      </c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32" t="s">
        <v>40</v>
      </c>
      <c r="C45" s="33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9">
        <f t="shared" si="7"/>
        <v>0</v>
      </c>
      <c r="T45" s="2"/>
      <c r="U45" s="2"/>
      <c r="V45" s="2"/>
      <c r="W45" s="2"/>
      <c r="X45" s="2"/>
      <c r="Y45" s="2"/>
      <c r="Z45" s="2"/>
    </row>
    <row r="46" spans="1:26" ht="12.75" customHeight="1">
      <c r="A46" s="1"/>
      <c r="B46" s="43" t="s">
        <v>41</v>
      </c>
      <c r="C46" s="33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9">
        <f t="shared" si="7"/>
        <v>0</v>
      </c>
      <c r="T46" s="2"/>
      <c r="U46" s="2"/>
      <c r="V46" s="2"/>
      <c r="W46" s="2"/>
      <c r="X46" s="2"/>
      <c r="Y46" s="2"/>
      <c r="Z46" s="2"/>
    </row>
    <row r="47" spans="1:26" ht="13.5" customHeight="1">
      <c r="A47" s="44"/>
      <c r="B47" s="32" t="s">
        <v>42</v>
      </c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9">
        <f t="shared" si="7"/>
        <v>0</v>
      </c>
      <c r="T47" s="2"/>
      <c r="U47" s="2"/>
      <c r="V47" s="2"/>
      <c r="W47" s="2"/>
      <c r="X47" s="2"/>
      <c r="Y47" s="2"/>
      <c r="Z47" s="2"/>
    </row>
    <row r="48" spans="1:26" ht="15" customHeight="1">
      <c r="A48" s="166" t="s">
        <v>54</v>
      </c>
      <c r="B48" s="305" t="s">
        <v>188</v>
      </c>
      <c r="C48" s="325" t="s">
        <v>10</v>
      </c>
      <c r="D48" s="36">
        <f t="shared" ref="D48:R48" si="8">SUM(D49:D55)</f>
        <v>10.85</v>
      </c>
      <c r="E48" s="36">
        <f t="shared" si="8"/>
        <v>2.35</v>
      </c>
      <c r="F48" s="36">
        <f>SUM(F49:F55)</f>
        <v>6.85</v>
      </c>
      <c r="G48" s="36">
        <f>SUM(G49:G55)</f>
        <v>18.25</v>
      </c>
      <c r="H48" s="36">
        <f t="shared" si="8"/>
        <v>7.35</v>
      </c>
      <c r="I48" s="36">
        <f t="shared" si="8"/>
        <v>6.85</v>
      </c>
      <c r="J48" s="36">
        <f t="shared" si="8"/>
        <v>6.85</v>
      </c>
      <c r="K48" s="36">
        <f t="shared" si="8"/>
        <v>6.85</v>
      </c>
      <c r="L48" s="36">
        <f t="shared" si="8"/>
        <v>6.85</v>
      </c>
      <c r="M48" s="36">
        <f>SUM(M49:M55)</f>
        <v>6.85</v>
      </c>
      <c r="N48" s="36">
        <f>SUM(N49:N55)</f>
        <v>2.15</v>
      </c>
      <c r="O48" s="36">
        <f t="shared" si="8"/>
        <v>2.75</v>
      </c>
      <c r="P48" s="36">
        <f>SUM(P49:P55)</f>
        <v>1.1499999999999999</v>
      </c>
      <c r="Q48" s="36">
        <f>SUM(Q49:Q55)</f>
        <v>1.1499999999999999</v>
      </c>
      <c r="R48" s="36">
        <f t="shared" si="8"/>
        <v>1.1499999999999999</v>
      </c>
      <c r="S48" s="45">
        <f t="shared" si="7"/>
        <v>88.250000000000014</v>
      </c>
      <c r="T48" s="20">
        <f>S48/S$89</f>
        <v>0.20650520650520648</v>
      </c>
      <c r="U48" s="2"/>
      <c r="V48" s="2"/>
      <c r="W48" s="2"/>
      <c r="X48" s="2"/>
      <c r="Y48" s="2"/>
      <c r="Z48" s="2"/>
    </row>
    <row r="49" spans="1:26" ht="13.5" customHeight="1">
      <c r="A49" s="167" t="s">
        <v>55</v>
      </c>
      <c r="B49" s="28" t="s">
        <v>161</v>
      </c>
      <c r="C49" s="21" t="s">
        <v>7</v>
      </c>
      <c r="D49" s="339">
        <v>2.5</v>
      </c>
      <c r="E49" s="146">
        <v>0.5</v>
      </c>
      <c r="F49" s="146">
        <v>1</v>
      </c>
      <c r="G49" s="146">
        <v>1</v>
      </c>
      <c r="H49" s="146">
        <v>1</v>
      </c>
      <c r="I49" s="146">
        <v>1</v>
      </c>
      <c r="J49" s="146">
        <v>1</v>
      </c>
      <c r="K49" s="146">
        <v>1</v>
      </c>
      <c r="L49" s="146">
        <v>1</v>
      </c>
      <c r="M49" s="146">
        <v>1</v>
      </c>
      <c r="N49" s="12">
        <v>0.5</v>
      </c>
      <c r="O49" s="12">
        <v>0.5</v>
      </c>
      <c r="P49" s="12">
        <v>0.5</v>
      </c>
      <c r="Q49" s="12">
        <v>0.5</v>
      </c>
      <c r="R49" s="12">
        <v>0.5</v>
      </c>
      <c r="S49" s="39">
        <f t="shared" si="7"/>
        <v>13.5</v>
      </c>
      <c r="T49" s="2"/>
      <c r="U49" s="2"/>
      <c r="V49" s="2"/>
      <c r="W49" s="2"/>
      <c r="X49" s="2"/>
      <c r="Y49" s="2"/>
      <c r="Z49" s="2"/>
    </row>
    <row r="50" spans="1:26" ht="13.5" customHeight="1">
      <c r="A50" s="167" t="s">
        <v>56</v>
      </c>
      <c r="B50" s="28" t="s">
        <v>199</v>
      </c>
      <c r="C50" s="333" t="s">
        <v>10</v>
      </c>
      <c r="D50" s="146">
        <v>3</v>
      </c>
      <c r="E50" s="12">
        <v>1.5</v>
      </c>
      <c r="F50" s="12">
        <v>2</v>
      </c>
      <c r="G50" s="202">
        <v>4</v>
      </c>
      <c r="H50" s="12">
        <v>2.5</v>
      </c>
      <c r="I50" s="12">
        <v>2</v>
      </c>
      <c r="J50" s="12">
        <v>2</v>
      </c>
      <c r="K50" s="12">
        <v>2</v>
      </c>
      <c r="L50" s="12">
        <v>2</v>
      </c>
      <c r="M50" s="12">
        <v>2</v>
      </c>
      <c r="N50" s="12">
        <v>1</v>
      </c>
      <c r="O50" s="12">
        <v>1</v>
      </c>
      <c r="P50" s="12">
        <v>0.5</v>
      </c>
      <c r="Q50" s="12">
        <v>0.5</v>
      </c>
      <c r="R50" s="12">
        <v>0.5</v>
      </c>
      <c r="S50" s="39">
        <f t="shared" si="7"/>
        <v>26.5</v>
      </c>
      <c r="T50" s="2"/>
      <c r="U50" s="2"/>
      <c r="V50" s="2"/>
      <c r="W50" s="2"/>
      <c r="X50" s="2"/>
      <c r="Y50" s="2"/>
      <c r="Z50" s="2"/>
    </row>
    <row r="51" spans="1:26" ht="13.5" customHeight="1">
      <c r="A51" s="167" t="s">
        <v>57</v>
      </c>
      <c r="B51" s="168" t="s">
        <v>116</v>
      </c>
      <c r="C51" s="21" t="s">
        <v>10</v>
      </c>
      <c r="D51" s="207">
        <v>1</v>
      </c>
      <c r="E51" s="12"/>
      <c r="F51" s="12">
        <v>1</v>
      </c>
      <c r="G51" s="202">
        <v>2</v>
      </c>
      <c r="H51" s="12">
        <v>1</v>
      </c>
      <c r="I51" s="12">
        <v>1</v>
      </c>
      <c r="J51" s="12">
        <v>1</v>
      </c>
      <c r="K51" s="12">
        <v>1</v>
      </c>
      <c r="L51" s="12">
        <v>1</v>
      </c>
      <c r="M51" s="12">
        <v>1</v>
      </c>
      <c r="N51" s="12">
        <v>0.5</v>
      </c>
      <c r="O51" s="12">
        <v>0.5</v>
      </c>
      <c r="P51" s="12"/>
      <c r="Q51" s="12"/>
      <c r="R51" s="12"/>
      <c r="S51" s="39">
        <f t="shared" si="7"/>
        <v>11</v>
      </c>
      <c r="T51" s="46"/>
      <c r="U51" s="2"/>
      <c r="V51" s="2"/>
      <c r="W51" s="2"/>
      <c r="X51" s="2"/>
      <c r="Y51" s="2"/>
      <c r="Z51" s="2"/>
    </row>
    <row r="52" spans="1:26" ht="13.5" customHeight="1">
      <c r="A52" s="167" t="s">
        <v>58</v>
      </c>
      <c r="B52" s="168" t="s">
        <v>136</v>
      </c>
      <c r="C52" s="21" t="s">
        <v>10</v>
      </c>
      <c r="D52" s="207">
        <v>2</v>
      </c>
      <c r="E52" s="12"/>
      <c r="F52" s="12">
        <v>1</v>
      </c>
      <c r="G52" s="202">
        <v>8</v>
      </c>
      <c r="H52" s="12">
        <v>1</v>
      </c>
      <c r="I52" s="12">
        <v>1</v>
      </c>
      <c r="J52" s="12">
        <v>1</v>
      </c>
      <c r="K52" s="12">
        <v>1</v>
      </c>
      <c r="L52" s="12">
        <v>1</v>
      </c>
      <c r="M52" s="12">
        <v>1</v>
      </c>
      <c r="N52" s="12"/>
      <c r="O52" s="12"/>
      <c r="P52" s="12"/>
      <c r="Q52" s="12"/>
      <c r="R52" s="12"/>
      <c r="S52" s="39">
        <f t="shared" si="7"/>
        <v>17</v>
      </c>
      <c r="T52" s="46"/>
      <c r="U52" s="2"/>
      <c r="V52" s="2"/>
      <c r="W52" s="2"/>
      <c r="X52" s="2"/>
      <c r="Y52" s="2"/>
      <c r="Z52" s="2"/>
    </row>
    <row r="53" spans="1:26" ht="13.5" customHeight="1">
      <c r="A53" s="167" t="s">
        <v>107</v>
      </c>
      <c r="B53" s="168" t="s">
        <v>117</v>
      </c>
      <c r="C53" s="333" t="s">
        <v>10</v>
      </c>
      <c r="D53" s="207">
        <v>0.5</v>
      </c>
      <c r="E53" s="207"/>
      <c r="F53" s="207">
        <v>0.5</v>
      </c>
      <c r="G53" s="202">
        <v>1.5</v>
      </c>
      <c r="H53" s="207">
        <v>0.5</v>
      </c>
      <c r="I53" s="12">
        <v>0.5</v>
      </c>
      <c r="J53" s="12">
        <v>0.5</v>
      </c>
      <c r="K53" s="12">
        <v>0.5</v>
      </c>
      <c r="L53" s="12">
        <v>0.5</v>
      </c>
      <c r="M53" s="12">
        <v>0.5</v>
      </c>
      <c r="N53" s="12"/>
      <c r="O53" s="12"/>
      <c r="P53" s="12"/>
      <c r="Q53" s="12"/>
      <c r="R53" s="12"/>
      <c r="S53" s="39">
        <f t="shared" si="7"/>
        <v>5.5</v>
      </c>
      <c r="T53" s="46"/>
      <c r="U53" s="2"/>
      <c r="V53" s="2"/>
      <c r="W53" s="2"/>
      <c r="X53" s="2"/>
      <c r="Y53" s="2"/>
      <c r="Z53" s="2"/>
    </row>
    <row r="54" spans="1:26" ht="13.5" customHeight="1">
      <c r="A54" s="167" t="s">
        <v>146</v>
      </c>
      <c r="B54" s="168" t="s">
        <v>118</v>
      </c>
      <c r="C54" s="179" t="s">
        <v>7</v>
      </c>
      <c r="D54" s="202">
        <v>1.5</v>
      </c>
      <c r="E54" s="12"/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12">
        <v>1</v>
      </c>
      <c r="N54" s="12"/>
      <c r="O54" s="12">
        <v>0.5</v>
      </c>
      <c r="P54" s="12"/>
      <c r="Q54" s="12"/>
      <c r="R54" s="12"/>
      <c r="S54" s="39">
        <f t="shared" si="7"/>
        <v>10</v>
      </c>
      <c r="T54" s="46"/>
      <c r="U54" s="2"/>
      <c r="V54" s="2"/>
      <c r="W54" s="2"/>
      <c r="X54" s="2"/>
      <c r="Y54" s="2"/>
      <c r="Z54" s="2"/>
    </row>
    <row r="55" spans="1:26" ht="13.5" customHeight="1">
      <c r="A55" s="167" t="s">
        <v>147</v>
      </c>
      <c r="B55" s="40" t="s">
        <v>109</v>
      </c>
      <c r="C55" s="340" t="s">
        <v>10</v>
      </c>
      <c r="D55" s="205">
        <v>0.35</v>
      </c>
      <c r="E55" s="205">
        <v>0.35</v>
      </c>
      <c r="F55" s="205">
        <v>0.35</v>
      </c>
      <c r="G55" s="206">
        <v>0.75</v>
      </c>
      <c r="H55" s="205">
        <v>0.35</v>
      </c>
      <c r="I55" s="205">
        <v>0.35</v>
      </c>
      <c r="J55" s="205">
        <v>0.35</v>
      </c>
      <c r="K55" s="205">
        <v>0.35</v>
      </c>
      <c r="L55" s="205">
        <v>0.35</v>
      </c>
      <c r="M55" s="205">
        <v>0.35</v>
      </c>
      <c r="N55" s="205">
        <v>0.15</v>
      </c>
      <c r="O55" s="205">
        <v>0.25</v>
      </c>
      <c r="P55" s="205">
        <v>0.15</v>
      </c>
      <c r="Q55" s="205">
        <v>0.15</v>
      </c>
      <c r="R55" s="205">
        <v>0.15</v>
      </c>
      <c r="S55" s="39">
        <f t="shared" si="7"/>
        <v>4.7500000000000018</v>
      </c>
      <c r="T55" s="48"/>
      <c r="U55" s="48"/>
      <c r="V55" s="48"/>
      <c r="W55" s="48"/>
      <c r="X55" s="48"/>
      <c r="Y55" s="48"/>
      <c r="Z55" s="48"/>
    </row>
    <row r="56" spans="1:26" ht="13.5" customHeight="1">
      <c r="A56" s="1"/>
      <c r="B56" s="32" t="s">
        <v>32</v>
      </c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47">
        <f t="shared" si="7"/>
        <v>0</v>
      </c>
      <c r="T56" s="46"/>
      <c r="U56" s="2"/>
      <c r="V56" s="2"/>
      <c r="W56" s="2"/>
      <c r="X56" s="2"/>
      <c r="Y56" s="2"/>
      <c r="Z56" s="2"/>
    </row>
    <row r="57" spans="1:26" ht="13.5" customHeight="1">
      <c r="A57" s="1"/>
      <c r="B57" s="43" t="s">
        <v>41</v>
      </c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47">
        <f t="shared" si="7"/>
        <v>0</v>
      </c>
      <c r="T57" s="46"/>
      <c r="U57" s="2"/>
      <c r="V57" s="2"/>
      <c r="W57" s="2"/>
      <c r="X57" s="2"/>
      <c r="Y57" s="2"/>
      <c r="Z57" s="2"/>
    </row>
    <row r="58" spans="1:26" ht="13.5" customHeight="1">
      <c r="A58" s="1"/>
      <c r="B58" s="32" t="s">
        <v>42</v>
      </c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47">
        <f t="shared" si="7"/>
        <v>0</v>
      </c>
      <c r="T58" s="46"/>
      <c r="U58" s="2"/>
      <c r="V58" s="2"/>
      <c r="W58" s="2"/>
      <c r="X58" s="2"/>
      <c r="Y58" s="2"/>
      <c r="Z58" s="2"/>
    </row>
    <row r="59" spans="1:26" ht="13.5" customHeight="1">
      <c r="A59" s="166" t="s">
        <v>59</v>
      </c>
      <c r="B59" s="171" t="s">
        <v>125</v>
      </c>
      <c r="C59" s="172" t="s">
        <v>7</v>
      </c>
      <c r="D59" s="36">
        <f t="shared" ref="D59:R59" si="9">SUM(D60:D67)</f>
        <v>21.5</v>
      </c>
      <c r="E59" s="36">
        <f t="shared" si="9"/>
        <v>0.95</v>
      </c>
      <c r="F59" s="36">
        <f>SUM(F60:F67)</f>
        <v>2.65</v>
      </c>
      <c r="G59" s="36">
        <f>SUM(G60:G67)</f>
        <v>3.9</v>
      </c>
      <c r="H59" s="36">
        <f t="shared" si="9"/>
        <v>2.65</v>
      </c>
      <c r="I59" s="36">
        <f t="shared" si="9"/>
        <v>2.65</v>
      </c>
      <c r="J59" s="36">
        <f t="shared" si="9"/>
        <v>2.65</v>
      </c>
      <c r="K59" s="36">
        <f t="shared" si="9"/>
        <v>2.65</v>
      </c>
      <c r="L59" s="36">
        <f t="shared" si="9"/>
        <v>2.65</v>
      </c>
      <c r="M59" s="36">
        <f>SUM(M60:M67)</f>
        <v>2.65</v>
      </c>
      <c r="N59" s="36">
        <f>SUM(N60:N67)</f>
        <v>2.65</v>
      </c>
      <c r="O59" s="36">
        <f t="shared" si="9"/>
        <v>4.1500000000000004</v>
      </c>
      <c r="P59" s="36">
        <f>SUM(P60:P67)</f>
        <v>2.2999999999999998</v>
      </c>
      <c r="Q59" s="36">
        <f>SUM(Q60:Q67)</f>
        <v>2.2999999999999998</v>
      </c>
      <c r="R59" s="36">
        <f t="shared" si="9"/>
        <v>4.8</v>
      </c>
      <c r="S59" s="45">
        <f t="shared" si="7"/>
        <v>61.09999999999998</v>
      </c>
      <c r="T59" s="20">
        <f>S59/S$89</f>
        <v>0.14297414297414288</v>
      </c>
      <c r="U59" s="2"/>
      <c r="V59" s="2"/>
      <c r="W59" s="2"/>
      <c r="X59" s="2"/>
      <c r="Y59" s="2"/>
      <c r="Z59" s="2"/>
    </row>
    <row r="60" spans="1:26" ht="13.5" customHeight="1">
      <c r="A60" s="165" t="s">
        <v>60</v>
      </c>
      <c r="B60" s="51" t="s">
        <v>123</v>
      </c>
      <c r="C60" s="179" t="s">
        <v>7</v>
      </c>
      <c r="D60" s="202">
        <v>3</v>
      </c>
      <c r="E60" s="12">
        <v>0.1</v>
      </c>
      <c r="F60" s="12">
        <v>0.2</v>
      </c>
      <c r="G60" s="12">
        <v>0.2</v>
      </c>
      <c r="H60" s="12">
        <v>0.2</v>
      </c>
      <c r="I60" s="12">
        <v>0.2</v>
      </c>
      <c r="J60" s="12">
        <v>0.2</v>
      </c>
      <c r="K60" s="12">
        <v>0.2</v>
      </c>
      <c r="L60" s="12">
        <v>0.2</v>
      </c>
      <c r="M60" s="12">
        <v>0.2</v>
      </c>
      <c r="N60" s="12">
        <v>0.2</v>
      </c>
      <c r="O60" s="12">
        <v>0.2</v>
      </c>
      <c r="P60" s="12">
        <v>0.1</v>
      </c>
      <c r="Q60" s="12">
        <v>0.1</v>
      </c>
      <c r="R60" s="12">
        <v>0.1</v>
      </c>
      <c r="S60" s="39">
        <f t="shared" si="7"/>
        <v>5.4</v>
      </c>
      <c r="T60" s="2"/>
      <c r="U60" s="2"/>
      <c r="V60" s="2"/>
      <c r="W60" s="2"/>
      <c r="X60" s="2"/>
      <c r="Y60" s="2"/>
      <c r="Z60" s="2"/>
    </row>
    <row r="61" spans="1:26" ht="13.5" customHeight="1">
      <c r="A61" s="165" t="s">
        <v>61</v>
      </c>
      <c r="B61" s="51" t="s">
        <v>119</v>
      </c>
      <c r="C61" s="203" t="s">
        <v>7</v>
      </c>
      <c r="D61" s="202">
        <v>2</v>
      </c>
      <c r="E61" s="12">
        <v>0.1</v>
      </c>
      <c r="F61" s="12">
        <v>0.25</v>
      </c>
      <c r="G61" s="12">
        <v>0.25</v>
      </c>
      <c r="H61" s="12">
        <v>0.25</v>
      </c>
      <c r="I61" s="12">
        <v>0.25</v>
      </c>
      <c r="J61" s="12">
        <v>0.25</v>
      </c>
      <c r="K61" s="12">
        <v>0.25</v>
      </c>
      <c r="L61" s="12">
        <v>0.25</v>
      </c>
      <c r="M61" s="12">
        <v>0.25</v>
      </c>
      <c r="N61" s="12">
        <v>0.25</v>
      </c>
      <c r="O61" s="12">
        <v>0.25</v>
      </c>
      <c r="P61" s="12">
        <v>0.25</v>
      </c>
      <c r="Q61" s="12">
        <v>0.25</v>
      </c>
      <c r="R61" s="12">
        <v>0.25</v>
      </c>
      <c r="S61" s="39">
        <f t="shared" si="7"/>
        <v>5.35</v>
      </c>
      <c r="T61" s="2"/>
      <c r="U61" s="2"/>
      <c r="V61" s="2"/>
      <c r="W61" s="2"/>
      <c r="X61" s="2"/>
      <c r="Y61" s="2"/>
      <c r="Z61" s="2"/>
    </row>
    <row r="62" spans="1:26" ht="13.5" customHeight="1">
      <c r="A62" s="165" t="s">
        <v>62</v>
      </c>
      <c r="B62" s="2" t="s">
        <v>120</v>
      </c>
      <c r="C62" s="179" t="s">
        <v>7</v>
      </c>
      <c r="D62" s="202">
        <v>2.5</v>
      </c>
      <c r="E62" s="12"/>
      <c r="F62" s="12">
        <v>0.2</v>
      </c>
      <c r="G62" s="12">
        <v>0.2</v>
      </c>
      <c r="H62" s="12">
        <v>0.2</v>
      </c>
      <c r="I62" s="12">
        <v>0.2</v>
      </c>
      <c r="J62" s="12">
        <v>0.2</v>
      </c>
      <c r="K62" s="12">
        <v>0.2</v>
      </c>
      <c r="L62" s="12">
        <v>0.2</v>
      </c>
      <c r="M62" s="12">
        <v>0.2</v>
      </c>
      <c r="N62" s="12">
        <v>0.2</v>
      </c>
      <c r="O62" s="12">
        <v>0.2</v>
      </c>
      <c r="P62" s="12">
        <v>0.2</v>
      </c>
      <c r="Q62" s="12">
        <v>0.2</v>
      </c>
      <c r="R62" s="12">
        <v>0.2</v>
      </c>
      <c r="S62" s="39">
        <f t="shared" si="7"/>
        <v>5.1000000000000023</v>
      </c>
      <c r="T62" s="46"/>
      <c r="U62" s="2"/>
      <c r="V62" s="2"/>
      <c r="W62" s="2"/>
      <c r="X62" s="2"/>
      <c r="Y62" s="2"/>
      <c r="Z62" s="2"/>
    </row>
    <row r="63" spans="1:26" ht="12.6" customHeight="1">
      <c r="A63" s="165" t="s">
        <v>63</v>
      </c>
      <c r="B63" s="2" t="s">
        <v>121</v>
      </c>
      <c r="C63" s="179" t="s">
        <v>7</v>
      </c>
      <c r="D63" s="202">
        <v>4</v>
      </c>
      <c r="E63" s="12"/>
      <c r="F63" s="12">
        <v>0.75</v>
      </c>
      <c r="G63" s="12">
        <v>2</v>
      </c>
      <c r="H63" s="12">
        <v>0.75</v>
      </c>
      <c r="I63" s="12">
        <v>0.75</v>
      </c>
      <c r="J63" s="12">
        <v>0.75</v>
      </c>
      <c r="K63" s="12">
        <v>0.75</v>
      </c>
      <c r="L63" s="12">
        <v>0.75</v>
      </c>
      <c r="M63" s="12">
        <v>0.75</v>
      </c>
      <c r="N63" s="12">
        <v>0.75</v>
      </c>
      <c r="O63" s="12">
        <v>0.75</v>
      </c>
      <c r="P63" s="12">
        <v>0.5</v>
      </c>
      <c r="Q63" s="12">
        <v>0.5</v>
      </c>
      <c r="R63" s="12">
        <v>0.5</v>
      </c>
      <c r="S63" s="39">
        <f t="shared" si="7"/>
        <v>14.25</v>
      </c>
      <c r="T63" s="46"/>
      <c r="U63" s="2"/>
      <c r="V63" s="2"/>
      <c r="W63" s="2"/>
      <c r="X63" s="2"/>
      <c r="Y63" s="2"/>
      <c r="Z63" s="2"/>
    </row>
    <row r="64" spans="1:26" s="355" customFormat="1" ht="13.5" customHeight="1">
      <c r="A64" s="351" t="s">
        <v>64</v>
      </c>
      <c r="B64" s="352" t="s">
        <v>187</v>
      </c>
      <c r="C64" s="353" t="s">
        <v>7</v>
      </c>
      <c r="D64" s="339">
        <v>3</v>
      </c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>
        <v>1.5</v>
      </c>
      <c r="P64" s="146"/>
      <c r="Q64" s="146"/>
      <c r="R64" s="146">
        <v>2.5</v>
      </c>
      <c r="S64" s="354">
        <f t="shared" si="7"/>
        <v>7</v>
      </c>
      <c r="T64" s="352"/>
      <c r="U64" s="352"/>
      <c r="V64" s="352"/>
      <c r="W64" s="352"/>
      <c r="X64" s="352"/>
      <c r="Y64" s="352"/>
      <c r="Z64" s="352"/>
    </row>
    <row r="65" spans="1:26" ht="13.5" customHeight="1">
      <c r="A65" s="165" t="s">
        <v>148</v>
      </c>
      <c r="B65" s="170" t="s">
        <v>137</v>
      </c>
      <c r="C65" s="179" t="s">
        <v>7</v>
      </c>
      <c r="D65" s="202">
        <v>3</v>
      </c>
      <c r="E65" s="207">
        <v>0.25</v>
      </c>
      <c r="F65" s="12">
        <v>0.5</v>
      </c>
      <c r="G65" s="12">
        <v>0.5</v>
      </c>
      <c r="H65" s="12">
        <v>0.5</v>
      </c>
      <c r="I65" s="12">
        <v>0.5</v>
      </c>
      <c r="J65" s="12">
        <v>0.5</v>
      </c>
      <c r="K65" s="12">
        <v>0.5</v>
      </c>
      <c r="L65" s="12">
        <v>0.5</v>
      </c>
      <c r="M65" s="12">
        <v>0.5</v>
      </c>
      <c r="N65" s="12">
        <v>0.5</v>
      </c>
      <c r="O65" s="12">
        <v>0.5</v>
      </c>
      <c r="P65" s="12">
        <v>0.5</v>
      </c>
      <c r="Q65" s="12">
        <v>0.5</v>
      </c>
      <c r="R65" s="12">
        <v>0.5</v>
      </c>
      <c r="S65" s="39">
        <f t="shared" si="7"/>
        <v>9.75</v>
      </c>
      <c r="T65" s="46"/>
      <c r="U65" s="2"/>
      <c r="V65" s="2"/>
      <c r="W65" s="2"/>
      <c r="X65" s="2"/>
      <c r="Y65" s="2"/>
      <c r="Z65" s="2"/>
    </row>
    <row r="66" spans="1:26" ht="13.5" customHeight="1">
      <c r="A66" s="165" t="s">
        <v>149</v>
      </c>
      <c r="B66" s="169" t="s">
        <v>122</v>
      </c>
      <c r="C66" s="179" t="s">
        <v>7</v>
      </c>
      <c r="D66" s="202">
        <v>3</v>
      </c>
      <c r="E66" s="207">
        <v>0.25</v>
      </c>
      <c r="F66" s="12">
        <v>0.5</v>
      </c>
      <c r="G66" s="12">
        <v>0.5</v>
      </c>
      <c r="H66" s="12">
        <v>0.5</v>
      </c>
      <c r="I66" s="12">
        <v>0.5</v>
      </c>
      <c r="J66" s="12">
        <v>0.5</v>
      </c>
      <c r="K66" s="12">
        <v>0.5</v>
      </c>
      <c r="L66" s="12">
        <v>0.5</v>
      </c>
      <c r="M66" s="12">
        <v>0.5</v>
      </c>
      <c r="N66" s="12">
        <v>0.5</v>
      </c>
      <c r="O66" s="12">
        <v>0.5</v>
      </c>
      <c r="P66" s="12">
        <v>0.5</v>
      </c>
      <c r="Q66" s="12">
        <v>0.5</v>
      </c>
      <c r="R66" s="12">
        <v>0.5</v>
      </c>
      <c r="S66" s="39">
        <f t="shared" si="7"/>
        <v>9.75</v>
      </c>
      <c r="T66" s="46"/>
      <c r="U66" s="2"/>
      <c r="V66" s="2"/>
      <c r="W66" s="2"/>
      <c r="X66" s="2"/>
      <c r="Y66" s="2"/>
      <c r="Z66" s="2"/>
    </row>
    <row r="67" spans="1:26" ht="13.5" customHeight="1">
      <c r="A67" s="165" t="s">
        <v>186</v>
      </c>
      <c r="B67" s="40" t="s">
        <v>109</v>
      </c>
      <c r="C67" s="204" t="s">
        <v>7</v>
      </c>
      <c r="D67" s="206">
        <v>1</v>
      </c>
      <c r="E67" s="205">
        <v>0.25</v>
      </c>
      <c r="F67" s="205">
        <v>0.25</v>
      </c>
      <c r="G67" s="205">
        <v>0.25</v>
      </c>
      <c r="H67" s="205">
        <v>0.25</v>
      </c>
      <c r="I67" s="205">
        <v>0.25</v>
      </c>
      <c r="J67" s="205">
        <v>0.25</v>
      </c>
      <c r="K67" s="205">
        <v>0.25</v>
      </c>
      <c r="L67" s="205">
        <v>0.25</v>
      </c>
      <c r="M67" s="205">
        <v>0.25</v>
      </c>
      <c r="N67" s="205">
        <v>0.25</v>
      </c>
      <c r="O67" s="205">
        <v>0.25</v>
      </c>
      <c r="P67" s="205">
        <v>0.25</v>
      </c>
      <c r="Q67" s="205">
        <v>0.25</v>
      </c>
      <c r="R67" s="205">
        <v>0.25</v>
      </c>
      <c r="S67" s="39">
        <f t="shared" si="7"/>
        <v>4.5</v>
      </c>
      <c r="T67" s="48"/>
      <c r="U67" s="48"/>
      <c r="V67" s="48"/>
      <c r="W67" s="48"/>
      <c r="X67" s="48"/>
      <c r="Y67" s="48"/>
      <c r="Z67" s="48"/>
    </row>
    <row r="68" spans="1:26" ht="15" customHeight="1">
      <c r="A68" s="1"/>
      <c r="B68" s="11" t="s">
        <v>32</v>
      </c>
      <c r="C68" s="33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9">
        <f t="shared" si="7"/>
        <v>0</v>
      </c>
      <c r="T68" s="46"/>
      <c r="U68" s="2"/>
      <c r="V68" s="2"/>
      <c r="W68" s="2"/>
      <c r="X68" s="2"/>
      <c r="Y68" s="2"/>
      <c r="Z68" s="2"/>
    </row>
    <row r="69" spans="1:26" ht="15" customHeight="1">
      <c r="A69" s="1"/>
      <c r="B69" s="43" t="s">
        <v>41</v>
      </c>
      <c r="C69" s="33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9">
        <f t="shared" si="7"/>
        <v>0</v>
      </c>
      <c r="T69" s="46"/>
      <c r="U69" s="2"/>
      <c r="V69" s="2"/>
      <c r="W69" s="2"/>
      <c r="X69" s="2"/>
      <c r="Y69" s="2"/>
      <c r="Z69" s="2"/>
    </row>
    <row r="70" spans="1:26" ht="13.5" customHeight="1">
      <c r="A70" s="1"/>
      <c r="B70" s="11" t="s">
        <v>33</v>
      </c>
      <c r="C70" s="33"/>
      <c r="D70" s="241">
        <v>4000</v>
      </c>
      <c r="E70" s="241"/>
      <c r="F70" s="241">
        <v>4000</v>
      </c>
      <c r="G70" s="241">
        <v>4000</v>
      </c>
      <c r="H70" s="241">
        <v>4000</v>
      </c>
      <c r="I70" s="241">
        <v>4000</v>
      </c>
      <c r="J70" s="241">
        <v>4000</v>
      </c>
      <c r="K70" s="241">
        <v>4000</v>
      </c>
      <c r="L70" s="241">
        <v>4000</v>
      </c>
      <c r="M70" s="241">
        <v>4000</v>
      </c>
      <c r="N70" s="241"/>
      <c r="O70" s="241"/>
      <c r="P70" s="241"/>
      <c r="Q70" s="242"/>
      <c r="R70" s="241">
        <v>4000</v>
      </c>
      <c r="S70" s="39">
        <f t="shared" ref="S70:S101" si="10">SUM(D70:R70)</f>
        <v>40000</v>
      </c>
      <c r="T70" s="241">
        <v>4000</v>
      </c>
      <c r="U70" s="2"/>
      <c r="V70" s="2"/>
      <c r="W70" s="2"/>
      <c r="X70" s="2"/>
      <c r="Y70" s="2"/>
      <c r="Z70" s="2"/>
    </row>
    <row r="71" spans="1:26" ht="13.5" customHeight="1">
      <c r="A71" s="166" t="s">
        <v>65</v>
      </c>
      <c r="B71" s="171" t="s">
        <v>133</v>
      </c>
      <c r="C71" s="172" t="s">
        <v>12</v>
      </c>
      <c r="D71" s="36">
        <f>SUM(D72:D76)</f>
        <v>5.25</v>
      </c>
      <c r="E71" s="36">
        <f t="shared" ref="E71:R71" si="11">SUM(E72:E76)</f>
        <v>0.5</v>
      </c>
      <c r="F71" s="36">
        <f>SUM(F72:F76)</f>
        <v>2.75</v>
      </c>
      <c r="G71" s="36">
        <f>SUM(G72:G76)</f>
        <v>5.5</v>
      </c>
      <c r="H71" s="36">
        <f t="shared" si="11"/>
        <v>5.5</v>
      </c>
      <c r="I71" s="36">
        <f t="shared" si="11"/>
        <v>8</v>
      </c>
      <c r="J71" s="36">
        <f t="shared" si="11"/>
        <v>5.5</v>
      </c>
      <c r="K71" s="36">
        <f t="shared" si="11"/>
        <v>5.5</v>
      </c>
      <c r="L71" s="36">
        <f t="shared" si="11"/>
        <v>5.5</v>
      </c>
      <c r="M71" s="36">
        <f>SUM(M72:M76)</f>
        <v>5.5</v>
      </c>
      <c r="N71" s="36">
        <f>SUM(N72:N76)</f>
        <v>1</v>
      </c>
      <c r="O71" s="36">
        <f t="shared" si="11"/>
        <v>3</v>
      </c>
      <c r="P71" s="36">
        <f>SUM(P72:P76)</f>
        <v>2</v>
      </c>
      <c r="Q71" s="36">
        <f>SUM(Q72:Q76)</f>
        <v>0.75</v>
      </c>
      <c r="R71" s="36">
        <f t="shared" si="11"/>
        <v>3</v>
      </c>
      <c r="S71" s="49">
        <f t="shared" si="10"/>
        <v>59.25</v>
      </c>
      <c r="T71" s="20">
        <f>S71/S$89</f>
        <v>0.13864513864513861</v>
      </c>
      <c r="U71" s="2"/>
      <c r="V71" s="2"/>
      <c r="W71" s="2"/>
      <c r="X71" s="2"/>
      <c r="Y71" s="2"/>
      <c r="Z71" s="2"/>
    </row>
    <row r="72" spans="1:26" ht="13.5" customHeight="1">
      <c r="A72" s="167" t="s">
        <v>66</v>
      </c>
      <c r="B72" s="168" t="s">
        <v>134</v>
      </c>
      <c r="C72" s="179" t="s">
        <v>12</v>
      </c>
      <c r="D72" s="207">
        <v>0.25</v>
      </c>
      <c r="E72" s="12">
        <v>0.25</v>
      </c>
      <c r="F72" s="207">
        <v>0.25</v>
      </c>
      <c r="G72" s="12">
        <v>2</v>
      </c>
      <c r="H72" s="12">
        <v>2</v>
      </c>
      <c r="I72" s="202">
        <v>3</v>
      </c>
      <c r="J72" s="12">
        <v>2</v>
      </c>
      <c r="K72" s="12">
        <v>2</v>
      </c>
      <c r="L72" s="12">
        <v>2</v>
      </c>
      <c r="M72" s="12">
        <v>2</v>
      </c>
      <c r="N72" s="12">
        <v>0.5</v>
      </c>
      <c r="O72" s="12">
        <v>1.5</v>
      </c>
      <c r="P72" s="12">
        <v>0.5</v>
      </c>
      <c r="Q72" s="12">
        <v>0.25</v>
      </c>
      <c r="R72" s="12">
        <v>1.5</v>
      </c>
      <c r="S72" s="50">
        <f t="shared" si="10"/>
        <v>20</v>
      </c>
      <c r="T72" s="2"/>
      <c r="U72" s="2"/>
      <c r="V72" s="2"/>
      <c r="W72" s="2"/>
      <c r="X72" s="2"/>
      <c r="Y72" s="2"/>
      <c r="Z72" s="2"/>
    </row>
    <row r="73" spans="1:26" ht="13.5" customHeight="1">
      <c r="A73" s="167" t="s">
        <v>67</v>
      </c>
      <c r="B73" s="168" t="s">
        <v>140</v>
      </c>
      <c r="C73" s="179" t="s">
        <v>7</v>
      </c>
      <c r="D73" s="202">
        <v>2.5</v>
      </c>
      <c r="E73" s="12"/>
      <c r="F73" s="12"/>
      <c r="G73" s="12">
        <v>1</v>
      </c>
      <c r="H73" s="12">
        <v>1</v>
      </c>
      <c r="I73" s="12">
        <v>1</v>
      </c>
      <c r="J73" s="12">
        <v>1</v>
      </c>
      <c r="K73" s="12">
        <v>1</v>
      </c>
      <c r="L73" s="12">
        <v>1</v>
      </c>
      <c r="M73" s="12">
        <v>1</v>
      </c>
      <c r="N73" s="12"/>
      <c r="O73" s="12">
        <v>1</v>
      </c>
      <c r="P73" s="12"/>
      <c r="Q73" s="12"/>
      <c r="R73" s="12"/>
      <c r="S73" s="50">
        <f t="shared" si="10"/>
        <v>10.5</v>
      </c>
      <c r="T73" s="2"/>
      <c r="U73" s="2"/>
      <c r="V73" s="2"/>
      <c r="W73" s="2"/>
      <c r="X73" s="2"/>
      <c r="Y73" s="2"/>
      <c r="Z73" s="2"/>
    </row>
    <row r="74" spans="1:26" ht="13.5" customHeight="1">
      <c r="A74" s="167" t="s">
        <v>68</v>
      </c>
      <c r="B74" s="168" t="s">
        <v>141</v>
      </c>
      <c r="C74" s="203" t="s">
        <v>12</v>
      </c>
      <c r="D74" s="12">
        <v>1</v>
      </c>
      <c r="E74" s="12"/>
      <c r="F74" s="12">
        <v>1</v>
      </c>
      <c r="G74" s="12">
        <v>1</v>
      </c>
      <c r="H74" s="12">
        <v>1</v>
      </c>
      <c r="I74" s="202">
        <v>1.5</v>
      </c>
      <c r="J74" s="12">
        <v>1</v>
      </c>
      <c r="K74" s="12">
        <v>1</v>
      </c>
      <c r="L74" s="12">
        <v>1</v>
      </c>
      <c r="M74" s="12">
        <v>1</v>
      </c>
      <c r="N74" s="12"/>
      <c r="O74" s="12"/>
      <c r="P74" s="12">
        <v>1</v>
      </c>
      <c r="Q74" s="12"/>
      <c r="R74" s="12">
        <v>1</v>
      </c>
      <c r="S74" s="50">
        <f t="shared" si="10"/>
        <v>11.5</v>
      </c>
      <c r="T74" s="2"/>
      <c r="U74" s="2"/>
      <c r="V74" s="2"/>
      <c r="W74" s="2"/>
      <c r="X74" s="2"/>
      <c r="Y74" s="2"/>
      <c r="Z74" s="2"/>
    </row>
    <row r="75" spans="1:26" ht="13.5" customHeight="1">
      <c r="A75" s="167" t="s">
        <v>69</v>
      </c>
      <c r="B75" s="168" t="s">
        <v>165</v>
      </c>
      <c r="C75" s="203" t="s">
        <v>12</v>
      </c>
      <c r="D75" s="12">
        <v>1</v>
      </c>
      <c r="E75" s="12"/>
      <c r="F75" s="12">
        <v>1</v>
      </c>
      <c r="G75" s="12">
        <v>1</v>
      </c>
      <c r="H75" s="12">
        <v>1</v>
      </c>
      <c r="I75" s="202">
        <v>1.5</v>
      </c>
      <c r="J75" s="12">
        <v>1</v>
      </c>
      <c r="K75" s="12">
        <v>1</v>
      </c>
      <c r="L75" s="12">
        <v>1</v>
      </c>
      <c r="M75" s="12">
        <v>1</v>
      </c>
      <c r="N75" s="12"/>
      <c r="O75" s="12"/>
      <c r="P75" s="12"/>
      <c r="Q75" s="12"/>
      <c r="R75" s="12"/>
      <c r="S75" s="50">
        <f t="shared" si="10"/>
        <v>9.5</v>
      </c>
      <c r="T75" s="2"/>
      <c r="U75" s="2"/>
      <c r="V75" s="2"/>
      <c r="W75" s="2"/>
      <c r="X75" s="2"/>
      <c r="Y75" s="2"/>
      <c r="Z75" s="2"/>
    </row>
    <row r="76" spans="1:26" ht="13.5" customHeight="1">
      <c r="A76" s="167" t="s">
        <v>70</v>
      </c>
      <c r="B76" s="40" t="s">
        <v>109</v>
      </c>
      <c r="C76" s="209" t="s">
        <v>12</v>
      </c>
      <c r="D76" s="42">
        <v>0.5</v>
      </c>
      <c r="E76" s="42">
        <v>0.25</v>
      </c>
      <c r="F76" s="42">
        <v>0.5</v>
      </c>
      <c r="G76" s="42">
        <v>0.5</v>
      </c>
      <c r="H76" s="42">
        <v>0.5</v>
      </c>
      <c r="I76" s="206">
        <v>1</v>
      </c>
      <c r="J76" s="42">
        <v>0.5</v>
      </c>
      <c r="K76" s="42">
        <v>0.5</v>
      </c>
      <c r="L76" s="42">
        <v>0.5</v>
      </c>
      <c r="M76" s="42">
        <v>0.5</v>
      </c>
      <c r="N76" s="42">
        <v>0.5</v>
      </c>
      <c r="O76" s="42">
        <v>0.5</v>
      </c>
      <c r="P76" s="42">
        <v>0.5</v>
      </c>
      <c r="Q76" s="42">
        <v>0.5</v>
      </c>
      <c r="R76" s="42">
        <v>0.5</v>
      </c>
      <c r="S76" s="50">
        <f t="shared" si="10"/>
        <v>7.75</v>
      </c>
      <c r="T76" s="48"/>
      <c r="U76" s="48"/>
      <c r="V76" s="48"/>
      <c r="W76" s="48"/>
      <c r="X76" s="48"/>
      <c r="Y76" s="48"/>
      <c r="Z76" s="48"/>
    </row>
    <row r="77" spans="1:26" ht="13.5" customHeight="1">
      <c r="A77" s="1"/>
      <c r="B77" s="32" t="s">
        <v>32</v>
      </c>
      <c r="C77" s="5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53"/>
      <c r="P77" s="2"/>
      <c r="Q77" s="2"/>
      <c r="R77" s="2"/>
      <c r="S77" s="50">
        <f t="shared" si="10"/>
        <v>0</v>
      </c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43" t="s">
        <v>41</v>
      </c>
      <c r="C78" s="5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53"/>
      <c r="P78" s="2"/>
      <c r="Q78" s="2"/>
      <c r="R78" s="2"/>
      <c r="S78" s="50">
        <f t="shared" si="10"/>
        <v>0</v>
      </c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32" t="s">
        <v>42</v>
      </c>
      <c r="C79" s="52"/>
      <c r="D79" s="46"/>
      <c r="E79" s="46"/>
      <c r="F79" s="46"/>
      <c r="G79" s="46"/>
      <c r="H79" s="46"/>
      <c r="I79" s="46"/>
      <c r="J79" s="55"/>
      <c r="K79" s="55"/>
      <c r="L79" s="55"/>
      <c r="M79" s="55"/>
      <c r="N79" s="55"/>
      <c r="O79" s="55"/>
      <c r="P79" s="46"/>
      <c r="Q79" s="46"/>
      <c r="R79" s="55"/>
      <c r="S79" s="54">
        <f t="shared" si="10"/>
        <v>0</v>
      </c>
      <c r="T79" s="2"/>
      <c r="U79" s="2"/>
      <c r="V79" s="2"/>
      <c r="W79" s="2"/>
      <c r="X79" s="2"/>
      <c r="Y79" s="2"/>
      <c r="Z79" s="2"/>
    </row>
    <row r="80" spans="1:26" ht="15.75" customHeight="1">
      <c r="A80" s="166" t="s">
        <v>150</v>
      </c>
      <c r="B80" s="154" t="s">
        <v>139</v>
      </c>
      <c r="C80" s="325" t="s">
        <v>15</v>
      </c>
      <c r="D80" s="36">
        <f t="shared" ref="D80:R80" si="12">SUM(D81:D84)</f>
        <v>4</v>
      </c>
      <c r="E80" s="36">
        <f t="shared" si="12"/>
        <v>0.25</v>
      </c>
      <c r="F80" s="36">
        <f>SUM(F81:F84)</f>
        <v>4</v>
      </c>
      <c r="G80" s="36">
        <f>SUM(G81:G84)</f>
        <v>4.25</v>
      </c>
      <c r="H80" s="36">
        <f t="shared" si="12"/>
        <v>4.25</v>
      </c>
      <c r="I80" s="36">
        <f t="shared" si="12"/>
        <v>4.25</v>
      </c>
      <c r="J80" s="36">
        <f t="shared" si="12"/>
        <v>4.25</v>
      </c>
      <c r="K80" s="36">
        <f t="shared" si="12"/>
        <v>4.25</v>
      </c>
      <c r="L80" s="36">
        <f t="shared" si="12"/>
        <v>6.75</v>
      </c>
      <c r="M80" s="36">
        <f>SUM(M81:M84)</f>
        <v>4.25</v>
      </c>
      <c r="N80" s="36">
        <f>SUM(N81:N84)</f>
        <v>1.1000000000000001</v>
      </c>
      <c r="O80" s="36">
        <f t="shared" si="12"/>
        <v>1.45</v>
      </c>
      <c r="P80" s="36">
        <f>SUM(P81:P84)</f>
        <v>1.4</v>
      </c>
      <c r="Q80" s="36">
        <f>SUM(Q81:Q84)</f>
        <v>1.4</v>
      </c>
      <c r="R80" s="36">
        <f t="shared" si="12"/>
        <v>3.65</v>
      </c>
      <c r="S80" s="45">
        <f t="shared" si="10"/>
        <v>49.5</v>
      </c>
      <c r="T80" s="20">
        <f>S80/S$89</f>
        <v>0.11583011583011579</v>
      </c>
      <c r="U80" s="2"/>
      <c r="V80" s="2"/>
      <c r="W80" s="2"/>
      <c r="X80" s="2"/>
      <c r="Y80" s="2"/>
      <c r="Z80" s="2"/>
    </row>
    <row r="81" spans="1:26" ht="13.5" customHeight="1">
      <c r="A81" s="165" t="s">
        <v>151</v>
      </c>
      <c r="B81" s="186" t="s">
        <v>142</v>
      </c>
      <c r="C81" s="7" t="s">
        <v>15</v>
      </c>
      <c r="D81" s="12">
        <v>0.5</v>
      </c>
      <c r="E81" s="12"/>
      <c r="F81" s="12">
        <v>0.5</v>
      </c>
      <c r="G81" s="12">
        <v>0.75</v>
      </c>
      <c r="H81" s="12">
        <v>0.75</v>
      </c>
      <c r="I81" s="12">
        <v>0.75</v>
      </c>
      <c r="J81" s="12">
        <v>0.75</v>
      </c>
      <c r="K81" s="12">
        <v>0.75</v>
      </c>
      <c r="L81" s="38">
        <v>1.5</v>
      </c>
      <c r="M81" s="12">
        <v>0.75</v>
      </c>
      <c r="N81" s="12">
        <v>0.5</v>
      </c>
      <c r="O81" s="12">
        <v>0.5</v>
      </c>
      <c r="P81" s="12">
        <v>1</v>
      </c>
      <c r="Q81" s="12">
        <v>1</v>
      </c>
      <c r="R81" s="12">
        <v>1</v>
      </c>
      <c r="S81" s="39">
        <f t="shared" si="10"/>
        <v>11</v>
      </c>
      <c r="T81" s="46"/>
      <c r="U81" s="46"/>
      <c r="V81" s="46"/>
      <c r="W81" s="46"/>
      <c r="X81" s="46"/>
      <c r="Y81" s="46"/>
      <c r="Z81" s="46"/>
    </row>
    <row r="82" spans="1:26" ht="14.45" customHeight="1">
      <c r="A82" s="165" t="s">
        <v>152</v>
      </c>
      <c r="B82" s="186" t="s">
        <v>135</v>
      </c>
      <c r="C82" s="7" t="s">
        <v>15</v>
      </c>
      <c r="D82" s="12">
        <v>2</v>
      </c>
      <c r="E82" s="2"/>
      <c r="F82" s="12">
        <v>2</v>
      </c>
      <c r="G82" s="12">
        <v>2</v>
      </c>
      <c r="H82" s="12">
        <v>2</v>
      </c>
      <c r="I82" s="12">
        <v>2</v>
      </c>
      <c r="J82" s="12">
        <v>2</v>
      </c>
      <c r="K82" s="12">
        <v>2</v>
      </c>
      <c r="L82" s="38">
        <v>3</v>
      </c>
      <c r="M82" s="12">
        <v>2</v>
      </c>
      <c r="N82" s="12">
        <v>0.5</v>
      </c>
      <c r="O82" s="12">
        <v>0.35</v>
      </c>
      <c r="P82" s="12">
        <v>0.25</v>
      </c>
      <c r="Q82" s="12">
        <v>0.25</v>
      </c>
      <c r="R82" s="12">
        <v>2</v>
      </c>
      <c r="S82" s="39">
        <f t="shared" si="10"/>
        <v>22.35</v>
      </c>
      <c r="T82" s="46"/>
      <c r="U82" s="46"/>
      <c r="V82" s="46"/>
      <c r="W82" s="46"/>
      <c r="X82" s="46"/>
      <c r="Y82" s="46"/>
      <c r="Z82" s="46"/>
    </row>
    <row r="83" spans="1:26" ht="12" customHeight="1">
      <c r="A83" s="165" t="s">
        <v>153</v>
      </c>
      <c r="B83" s="164" t="s">
        <v>155</v>
      </c>
      <c r="C83" s="7" t="s">
        <v>15</v>
      </c>
      <c r="D83" s="12">
        <v>1</v>
      </c>
      <c r="E83" s="2"/>
      <c r="F83" s="12">
        <v>1</v>
      </c>
      <c r="G83" s="12">
        <v>1</v>
      </c>
      <c r="H83" s="12">
        <v>1</v>
      </c>
      <c r="I83" s="12">
        <v>1</v>
      </c>
      <c r="J83" s="12">
        <v>1</v>
      </c>
      <c r="K83" s="12">
        <v>1</v>
      </c>
      <c r="L83" s="38">
        <v>1.5</v>
      </c>
      <c r="M83" s="12">
        <v>1</v>
      </c>
      <c r="N83" s="12"/>
      <c r="O83" s="12">
        <v>0.35</v>
      </c>
      <c r="P83" s="12"/>
      <c r="Q83" s="12"/>
      <c r="R83" s="12">
        <v>0.5</v>
      </c>
      <c r="S83" s="39">
        <f t="shared" si="10"/>
        <v>10.35</v>
      </c>
      <c r="T83" s="2"/>
      <c r="U83" s="2"/>
      <c r="V83" s="2"/>
      <c r="W83" s="2"/>
      <c r="X83" s="2"/>
      <c r="Y83" s="2"/>
      <c r="Z83" s="2"/>
    </row>
    <row r="84" spans="1:26" ht="13.5" customHeight="1">
      <c r="A84" s="165" t="s">
        <v>154</v>
      </c>
      <c r="B84" s="40" t="s">
        <v>109</v>
      </c>
      <c r="C84" s="41" t="s">
        <v>15</v>
      </c>
      <c r="D84" s="42">
        <v>0.5</v>
      </c>
      <c r="E84" s="42">
        <v>0.25</v>
      </c>
      <c r="F84" s="42">
        <v>0.5</v>
      </c>
      <c r="G84" s="42">
        <v>0.5</v>
      </c>
      <c r="H84" s="42">
        <v>0.5</v>
      </c>
      <c r="I84" s="42">
        <v>0.5</v>
      </c>
      <c r="J84" s="42">
        <v>0.5</v>
      </c>
      <c r="K84" s="42">
        <v>0.5</v>
      </c>
      <c r="L84" s="206">
        <v>0.75</v>
      </c>
      <c r="M84" s="42">
        <v>0.5</v>
      </c>
      <c r="N84" s="42">
        <v>0.1</v>
      </c>
      <c r="O84" s="42">
        <v>0.25</v>
      </c>
      <c r="P84" s="205">
        <v>0.15</v>
      </c>
      <c r="Q84" s="205">
        <v>0.15</v>
      </c>
      <c r="R84" s="205">
        <v>0.15</v>
      </c>
      <c r="S84" s="39">
        <f t="shared" si="10"/>
        <v>5.8000000000000007</v>
      </c>
      <c r="T84" s="48"/>
      <c r="U84" s="48"/>
      <c r="V84" s="48"/>
      <c r="W84" s="48"/>
      <c r="X84" s="48"/>
      <c r="Y84" s="48"/>
      <c r="Z84" s="48"/>
    </row>
    <row r="85" spans="1:26" ht="13.5" customHeight="1">
      <c r="A85" s="1"/>
      <c r="B85" s="32" t="s">
        <v>40</v>
      </c>
      <c r="C85" s="33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9">
        <f t="shared" si="10"/>
        <v>0</v>
      </c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43" t="s">
        <v>41</v>
      </c>
      <c r="C86" s="33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9">
        <f t="shared" si="10"/>
        <v>0</v>
      </c>
      <c r="T86" s="2"/>
      <c r="U86" s="2"/>
      <c r="V86" s="2"/>
      <c r="W86" s="2"/>
      <c r="X86" s="2"/>
      <c r="Y86" s="2"/>
      <c r="Z86" s="2"/>
    </row>
    <row r="87" spans="1:26" ht="13.5" customHeight="1">
      <c r="A87" s="44"/>
      <c r="B87" s="32" t="s">
        <v>42</v>
      </c>
      <c r="C87" s="33"/>
      <c r="D87" s="241">
        <v>3000</v>
      </c>
      <c r="E87" s="241"/>
      <c r="F87" s="241">
        <v>3000</v>
      </c>
      <c r="G87" s="241">
        <v>3000</v>
      </c>
      <c r="H87" s="241">
        <v>3000</v>
      </c>
      <c r="I87" s="241">
        <v>3000</v>
      </c>
      <c r="J87" s="241"/>
      <c r="K87" s="241"/>
      <c r="L87" s="241">
        <v>3000</v>
      </c>
      <c r="M87" s="241"/>
      <c r="N87" s="241"/>
      <c r="O87" s="241"/>
      <c r="P87" s="241"/>
      <c r="Q87" s="241"/>
      <c r="R87" s="241">
        <v>3000</v>
      </c>
      <c r="S87" s="39">
        <f t="shared" si="10"/>
        <v>21000</v>
      </c>
      <c r="T87" s="2"/>
      <c r="U87" s="2"/>
      <c r="V87" s="2"/>
      <c r="W87" s="2"/>
      <c r="X87" s="2"/>
      <c r="Y87" s="2"/>
      <c r="Z87" s="2"/>
    </row>
    <row r="88" spans="1:26" ht="3" customHeight="1">
      <c r="A88" s="1" t="s">
        <v>78</v>
      </c>
      <c r="B88" s="61"/>
      <c r="C88" s="61"/>
      <c r="D88" s="61"/>
      <c r="E88" s="61"/>
      <c r="F88" s="61"/>
      <c r="G88" s="61"/>
      <c r="H88" s="61"/>
      <c r="I88" s="62"/>
      <c r="J88" s="61"/>
      <c r="K88" s="61"/>
      <c r="L88" s="61"/>
      <c r="M88" s="61"/>
      <c r="N88" s="61"/>
      <c r="O88" s="61"/>
      <c r="P88" s="61"/>
      <c r="Q88" s="61"/>
      <c r="R88" s="61"/>
      <c r="S88" s="61">
        <f t="shared" si="10"/>
        <v>0</v>
      </c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63" t="s">
        <v>79</v>
      </c>
      <c r="D89" s="173">
        <f t="shared" ref="D89:R89" si="13">D6+D14+D29+D37+D48+D59+D71+D80</f>
        <v>60.95</v>
      </c>
      <c r="E89" s="173">
        <f t="shared" si="13"/>
        <v>22.349999999999998</v>
      </c>
      <c r="F89" s="173">
        <f>F6+F14+F29+F37+F48+F59+F71+F80</f>
        <v>26.299999999999997</v>
      </c>
      <c r="G89" s="173">
        <f>G6+G14+G29+G37+G48+G59+G71+G80</f>
        <v>41.95</v>
      </c>
      <c r="H89" s="173">
        <f t="shared" si="13"/>
        <v>35.549999999999997</v>
      </c>
      <c r="I89" s="173">
        <f t="shared" si="13"/>
        <v>31.799999999999997</v>
      </c>
      <c r="J89" s="173">
        <f t="shared" si="13"/>
        <v>29.299999999999997</v>
      </c>
      <c r="K89" s="173">
        <f t="shared" si="13"/>
        <v>28.549999999999997</v>
      </c>
      <c r="L89" s="173">
        <f t="shared" si="13"/>
        <v>31.799999999999997</v>
      </c>
      <c r="M89" s="173">
        <f>M6+M14+M29+M37+M48+M59+M71+M80</f>
        <v>29.299999999999997</v>
      </c>
      <c r="N89" s="173">
        <f>N6+N14+N29+N37+N48+N59+N71+N80</f>
        <v>14.35</v>
      </c>
      <c r="O89" s="173">
        <f t="shared" si="13"/>
        <v>19.55</v>
      </c>
      <c r="P89" s="173">
        <f>P6+P14+P29+P37+P48+P59+P71+P80</f>
        <v>15.299999999999999</v>
      </c>
      <c r="Q89" s="173">
        <f>Q6+Q14+Q29+Q37+Q48+Q59+Q71+Q80</f>
        <v>20</v>
      </c>
      <c r="R89" s="173">
        <f t="shared" si="13"/>
        <v>20.299999999999997</v>
      </c>
      <c r="S89" s="234">
        <f t="shared" si="10"/>
        <v>427.35000000000014</v>
      </c>
      <c r="T89" s="20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63" t="s">
        <v>80</v>
      </c>
      <c r="D90" s="298">
        <f>'Labour rates'!E8</f>
        <v>5275</v>
      </c>
      <c r="E90" s="298">
        <f>'Labour rates'!E17</f>
        <v>6400</v>
      </c>
      <c r="F90" s="298">
        <f>'Labour rates'!E35</f>
        <v>5440.75</v>
      </c>
      <c r="G90" s="298">
        <f>'Labour rates'!E44</f>
        <v>4565</v>
      </c>
      <c r="H90" s="298">
        <f>'Labour rates'!E26</f>
        <v>5225</v>
      </c>
      <c r="I90" s="298">
        <f>'Labour rates'!E53</f>
        <v>4350</v>
      </c>
      <c r="J90" s="298">
        <f>'Labour rates'!E62</f>
        <v>3200</v>
      </c>
      <c r="K90" s="298">
        <f>'Labour rates'!K8</f>
        <v>4350</v>
      </c>
      <c r="L90" s="298">
        <f>'Labour rates'!K17</f>
        <v>4100</v>
      </c>
      <c r="M90" s="298">
        <f>'Labour rates'!E71</f>
        <v>3040</v>
      </c>
      <c r="N90" s="298">
        <f>'Labour rates'!K35</f>
        <v>2459</v>
      </c>
      <c r="O90" s="298">
        <f>'Labour rates'!K26</f>
        <v>6241.3</v>
      </c>
      <c r="P90" s="356">
        <f>'Labour rates'!K62</f>
        <v>5759</v>
      </c>
      <c r="Q90" s="298">
        <f>'Labour rates'!K44</f>
        <v>5282</v>
      </c>
      <c r="R90" s="298">
        <f>'Labour rates'!K53</f>
        <v>4720.0651155000005</v>
      </c>
      <c r="S90" s="64"/>
      <c r="T90" s="65"/>
      <c r="U90" s="2"/>
      <c r="V90" s="2"/>
      <c r="W90" s="2"/>
      <c r="X90" s="2"/>
      <c r="Y90" s="2"/>
      <c r="Z90" s="2"/>
    </row>
    <row r="91" spans="1:26" ht="3" customHeight="1">
      <c r="A91" s="1" t="s">
        <v>78</v>
      </c>
      <c r="B91" s="61"/>
      <c r="C91" s="61"/>
      <c r="D91" s="174"/>
      <c r="E91" s="174"/>
      <c r="F91" s="174"/>
      <c r="G91" s="174"/>
      <c r="H91" s="174"/>
      <c r="I91" s="175"/>
      <c r="J91" s="174"/>
      <c r="K91" s="174"/>
      <c r="L91" s="174"/>
      <c r="M91" s="174"/>
      <c r="N91" s="174"/>
      <c r="O91" s="174"/>
      <c r="P91" s="174"/>
      <c r="Q91" s="174"/>
      <c r="R91" s="174"/>
      <c r="S91" s="61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43" t="s">
        <v>81</v>
      </c>
      <c r="D92" s="176">
        <f t="shared" ref="D92:J92" si="14">D89*D90</f>
        <v>321511.25</v>
      </c>
      <c r="E92" s="176">
        <f t="shared" si="14"/>
        <v>143040</v>
      </c>
      <c r="F92" s="176">
        <f>F89*F90</f>
        <v>143091.72499999998</v>
      </c>
      <c r="G92" s="176">
        <f>G89*G90</f>
        <v>191501.75</v>
      </c>
      <c r="H92" s="176">
        <f t="shared" si="14"/>
        <v>185748.74999999997</v>
      </c>
      <c r="I92" s="176">
        <f t="shared" si="14"/>
        <v>138330</v>
      </c>
      <c r="J92" s="176">
        <f t="shared" si="14"/>
        <v>93759.999999999985</v>
      </c>
      <c r="K92" s="176">
        <f t="shared" ref="K92" si="15">K89*K90</f>
        <v>124192.49999999999</v>
      </c>
      <c r="L92" s="176">
        <f t="shared" ref="L92:R92" si="16">L89*L90</f>
        <v>130379.99999999999</v>
      </c>
      <c r="M92" s="176">
        <f>M89*M90</f>
        <v>89071.999999999985</v>
      </c>
      <c r="N92" s="176">
        <f>N89*N90</f>
        <v>35286.65</v>
      </c>
      <c r="O92" s="176">
        <f t="shared" si="16"/>
        <v>122017.41500000001</v>
      </c>
      <c r="P92" s="176">
        <f>P89*P90</f>
        <v>88112.7</v>
      </c>
      <c r="Q92" s="176">
        <f>Q89*Q90</f>
        <v>105640</v>
      </c>
      <c r="R92" s="176">
        <f t="shared" si="16"/>
        <v>95817.321844649996</v>
      </c>
      <c r="S92" s="67">
        <f t="shared" ref="S92:S99" si="17">SUM(D92:R92)</f>
        <v>2007502.06184465</v>
      </c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43" t="s">
        <v>41</v>
      </c>
      <c r="D93" s="176">
        <f t="shared" ref="D93:R93" si="18">D46+D57+D78+D86</f>
        <v>0</v>
      </c>
      <c r="E93" s="176">
        <f t="shared" si="18"/>
        <v>0</v>
      </c>
      <c r="F93" s="176">
        <f>F46+F57+F78+F86</f>
        <v>0</v>
      </c>
      <c r="G93" s="176">
        <f>G46+G57+G78+G86</f>
        <v>0</v>
      </c>
      <c r="H93" s="176">
        <f t="shared" si="18"/>
        <v>0</v>
      </c>
      <c r="I93" s="176">
        <f t="shared" si="18"/>
        <v>0</v>
      </c>
      <c r="J93" s="176">
        <f t="shared" si="18"/>
        <v>0</v>
      </c>
      <c r="K93" s="176">
        <f t="shared" si="18"/>
        <v>0</v>
      </c>
      <c r="L93" s="176">
        <f t="shared" si="18"/>
        <v>0</v>
      </c>
      <c r="M93" s="176">
        <f>M46+M57+M78+M86</f>
        <v>0</v>
      </c>
      <c r="N93" s="176">
        <f>N46+N57+N78+N86</f>
        <v>0</v>
      </c>
      <c r="O93" s="176">
        <f t="shared" si="18"/>
        <v>0</v>
      </c>
      <c r="P93" s="176">
        <f>P46+P57+P78+P86</f>
        <v>0</v>
      </c>
      <c r="Q93" s="176">
        <v>12400</v>
      </c>
      <c r="R93" s="176">
        <f t="shared" si="18"/>
        <v>0</v>
      </c>
      <c r="S93" s="66">
        <f t="shared" si="17"/>
        <v>12400</v>
      </c>
      <c r="T93" s="2"/>
      <c r="U93" s="2"/>
      <c r="V93" s="2"/>
      <c r="W93" s="2"/>
      <c r="X93" s="2"/>
      <c r="Y93" s="2"/>
      <c r="Z93" s="2"/>
    </row>
    <row r="94" spans="1:26" ht="13.5" customHeight="1">
      <c r="A94" s="68"/>
      <c r="B94" s="69"/>
      <c r="C94" s="70" t="s">
        <v>82</v>
      </c>
      <c r="D94" s="176">
        <f>(D12+D35+D45+D85+D77+D56+D68+D24)*750</f>
        <v>7500</v>
      </c>
      <c r="E94" s="176">
        <f t="shared" ref="E94:R94" si="19">(E12+E35+E45+E85+E77+E56+E68+E24)*750</f>
        <v>5250</v>
      </c>
      <c r="F94" s="176">
        <f>(F12+F35+F45+F85+F77+F56+F68+F24)*750</f>
        <v>5250</v>
      </c>
      <c r="G94" s="176">
        <f>(G12+G35+G45+G85+G77+G56+G68+G24)*750</f>
        <v>5250</v>
      </c>
      <c r="H94" s="176">
        <f t="shared" si="19"/>
        <v>5250</v>
      </c>
      <c r="I94" s="176">
        <f t="shared" si="19"/>
        <v>5250</v>
      </c>
      <c r="J94" s="176">
        <f t="shared" si="19"/>
        <v>5250</v>
      </c>
      <c r="K94" s="176">
        <f t="shared" si="19"/>
        <v>5250</v>
      </c>
      <c r="L94" s="176">
        <f t="shared" si="19"/>
        <v>5250</v>
      </c>
      <c r="M94" s="176">
        <f>(M12+M35+M45+M85+M77+M56+M68+M24)*750</f>
        <v>5250</v>
      </c>
      <c r="N94" s="176">
        <f>(N12+N35+N45+N85+N77+N56+N68+N24)*750</f>
        <v>5250</v>
      </c>
      <c r="O94" s="176">
        <f t="shared" si="19"/>
        <v>5250</v>
      </c>
      <c r="P94" s="176">
        <f>(P12+P35+P45+P85+P77+P56+P68+P24)*750</f>
        <v>5250</v>
      </c>
      <c r="Q94" s="176">
        <f>(Q12+Q35+Q45+Q85+Q77+Q56+Q68+Q24)*750</f>
        <v>5250</v>
      </c>
      <c r="R94" s="176">
        <f t="shared" si="19"/>
        <v>3750</v>
      </c>
      <c r="S94" s="67">
        <f t="shared" si="17"/>
        <v>79500</v>
      </c>
      <c r="T94" s="71"/>
      <c r="U94" s="71"/>
      <c r="V94" s="71"/>
      <c r="W94" s="2"/>
      <c r="X94" s="2"/>
      <c r="Y94" s="2"/>
      <c r="Z94" s="2"/>
    </row>
    <row r="95" spans="1:26" ht="13.5" customHeight="1">
      <c r="A95" s="1"/>
      <c r="B95" s="72"/>
      <c r="C95" s="73" t="s">
        <v>83</v>
      </c>
      <c r="D95" s="177">
        <f>D13+D47+D87+D58+D79+D70+D26+D27+D28+D36</f>
        <v>14000</v>
      </c>
      <c r="E95" s="177">
        <f t="shared" ref="E95:O95" si="20">E13+E47+E87+E58+E79+E70+E26+E27+E28+E36</f>
        <v>4000</v>
      </c>
      <c r="F95" s="177">
        <f>F13+F47+F87+F58+F79+F70+F26+F27+F28+F36</f>
        <v>14000</v>
      </c>
      <c r="G95" s="177">
        <f>G13+G47+G87+G58+G79+G70+G26+G27+G28+G36</f>
        <v>14000</v>
      </c>
      <c r="H95" s="177">
        <f t="shared" si="20"/>
        <v>14000</v>
      </c>
      <c r="I95" s="177">
        <f t="shared" si="20"/>
        <v>14000</v>
      </c>
      <c r="J95" s="177">
        <f t="shared" si="20"/>
        <v>11000</v>
      </c>
      <c r="K95" s="177">
        <f t="shared" si="20"/>
        <v>11000</v>
      </c>
      <c r="L95" s="177">
        <f t="shared" si="20"/>
        <v>14000</v>
      </c>
      <c r="M95" s="177">
        <f>M13+M47+M87+M58+M79+M70+M26+M27+M28+M36</f>
        <v>11000</v>
      </c>
      <c r="N95" s="177">
        <f>N13+N47+N87+N58+N79+N70+N26+N27+N28+N36</f>
        <v>4000</v>
      </c>
      <c r="O95" s="177">
        <f t="shared" si="20"/>
        <v>4000</v>
      </c>
      <c r="P95" s="177">
        <f>P13+P47+P87+P58+P79+P70+P26+P27+P28+P36</f>
        <v>7000</v>
      </c>
      <c r="Q95" s="177">
        <f>Q13+Q47+Q87+Q58+Q79+Q70+Q26+Q27+Q28+Q36</f>
        <v>7000</v>
      </c>
      <c r="R95" s="177">
        <f>R13+R47+R87+R58+R79+P70+R26+R27+R28+R36</f>
        <v>7000</v>
      </c>
      <c r="S95" s="74">
        <f t="shared" si="17"/>
        <v>150000</v>
      </c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72"/>
      <c r="C96" s="63" t="s">
        <v>84</v>
      </c>
      <c r="D96" s="155">
        <f t="shared" ref="D96:R96" si="21">D92+D93+D94+D95</f>
        <v>343011.25</v>
      </c>
      <c r="E96" s="155">
        <f t="shared" si="21"/>
        <v>152290</v>
      </c>
      <c r="F96" s="155">
        <f>F92+F93+F94+F95</f>
        <v>162341.72499999998</v>
      </c>
      <c r="G96" s="155">
        <f>G92+G93+G94+G95</f>
        <v>210751.75</v>
      </c>
      <c r="H96" s="155">
        <f t="shared" si="21"/>
        <v>204998.74999999997</v>
      </c>
      <c r="I96" s="155">
        <f t="shared" si="21"/>
        <v>157580</v>
      </c>
      <c r="J96" s="155">
        <f t="shared" si="21"/>
        <v>110009.99999999999</v>
      </c>
      <c r="K96" s="155">
        <f t="shared" si="21"/>
        <v>140442.5</v>
      </c>
      <c r="L96" s="155">
        <f t="shared" si="21"/>
        <v>149630</v>
      </c>
      <c r="M96" s="155">
        <f>M92+M93+M94+M95</f>
        <v>105321.99999999999</v>
      </c>
      <c r="N96" s="155">
        <f>N92+N93+N94+N95</f>
        <v>44536.65</v>
      </c>
      <c r="O96" s="155">
        <f t="shared" si="21"/>
        <v>131267.41500000001</v>
      </c>
      <c r="P96" s="155">
        <f t="shared" ref="P96" si="22">P92+P93+P94+P95</f>
        <v>100362.7</v>
      </c>
      <c r="Q96" s="155">
        <f>Q92+Q93+Q94+Q95</f>
        <v>130290</v>
      </c>
      <c r="R96" s="155">
        <f t="shared" si="21"/>
        <v>106567.32184465</v>
      </c>
      <c r="S96" s="67">
        <f t="shared" si="17"/>
        <v>2249402.0618446497</v>
      </c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75" t="s">
        <v>189</v>
      </c>
      <c r="C97" s="76" t="s">
        <v>143</v>
      </c>
      <c r="D97" s="178">
        <f t="shared" ref="D97:R97" si="23">$C97*D96</f>
        <v>24010.787500000002</v>
      </c>
      <c r="E97" s="178">
        <f t="shared" si="23"/>
        <v>10660.300000000001</v>
      </c>
      <c r="F97" s="178">
        <f>$C97*F96</f>
        <v>11363.920749999999</v>
      </c>
      <c r="G97" s="178">
        <f>$C97*G96</f>
        <v>14752.622500000001</v>
      </c>
      <c r="H97" s="178">
        <f t="shared" si="23"/>
        <v>14349.912499999999</v>
      </c>
      <c r="I97" s="178">
        <f t="shared" si="23"/>
        <v>11030.6</v>
      </c>
      <c r="J97" s="178">
        <f t="shared" si="23"/>
        <v>7700.7</v>
      </c>
      <c r="K97" s="178">
        <f t="shared" si="23"/>
        <v>9830.9750000000004</v>
      </c>
      <c r="L97" s="178">
        <f t="shared" si="23"/>
        <v>10474.1</v>
      </c>
      <c r="M97" s="178">
        <f>$C97*M96</f>
        <v>7372.54</v>
      </c>
      <c r="N97" s="178">
        <f>$C97*N96</f>
        <v>3117.5655000000006</v>
      </c>
      <c r="O97" s="178">
        <f t="shared" si="23"/>
        <v>9188.7190500000015</v>
      </c>
      <c r="P97" s="178">
        <f>$C97*P96</f>
        <v>7025.3890000000001</v>
      </c>
      <c r="Q97" s="178">
        <f>$C97*Q96</f>
        <v>9120.3000000000011</v>
      </c>
      <c r="R97" s="178">
        <f t="shared" si="23"/>
        <v>7459.7125291255006</v>
      </c>
      <c r="S97" s="74">
        <f t="shared" si="17"/>
        <v>157458.1443291255</v>
      </c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72"/>
      <c r="C98" s="63" t="s">
        <v>192</v>
      </c>
      <c r="D98" s="155">
        <f t="shared" ref="D98:R98" si="24">SUM(D96:D97)</f>
        <v>367022.03749999998</v>
      </c>
      <c r="E98" s="155">
        <f t="shared" si="24"/>
        <v>162950.29999999999</v>
      </c>
      <c r="F98" s="155">
        <f>SUM(F96:F97)</f>
        <v>173705.64574999997</v>
      </c>
      <c r="G98" s="155">
        <f>SUM(G96:G97)</f>
        <v>225504.3725</v>
      </c>
      <c r="H98" s="155">
        <f t="shared" si="24"/>
        <v>219348.66249999998</v>
      </c>
      <c r="I98" s="155">
        <f t="shared" si="24"/>
        <v>168610.6</v>
      </c>
      <c r="J98" s="155">
        <f t="shared" si="24"/>
        <v>117710.69999999998</v>
      </c>
      <c r="K98" s="155">
        <f t="shared" si="24"/>
        <v>150273.47500000001</v>
      </c>
      <c r="L98" s="155">
        <f t="shared" si="24"/>
        <v>160104.1</v>
      </c>
      <c r="M98" s="155">
        <f>SUM(M96:M97)</f>
        <v>112694.53999999998</v>
      </c>
      <c r="N98" s="155">
        <f>SUM(N96:N97)</f>
        <v>47654.215500000006</v>
      </c>
      <c r="O98" s="155">
        <f t="shared" si="24"/>
        <v>140456.13405000002</v>
      </c>
      <c r="P98" s="155">
        <f t="shared" ref="P98" si="25">SUM(P96:P97)</f>
        <v>107388.08899999999</v>
      </c>
      <c r="Q98" s="155">
        <f>SUM(Q96:Q97)</f>
        <v>139410.29999999999</v>
      </c>
      <c r="R98" s="155">
        <f t="shared" si="24"/>
        <v>114027.0343737755</v>
      </c>
      <c r="S98" s="243">
        <f t="shared" si="17"/>
        <v>2406860.2061737753</v>
      </c>
      <c r="T98" s="2"/>
      <c r="U98" s="2"/>
      <c r="V98" s="2"/>
      <c r="W98" s="2"/>
      <c r="X98" s="2"/>
      <c r="Y98" s="2"/>
      <c r="Z98" s="2"/>
    </row>
    <row r="99" spans="1:26" s="343" customFormat="1" ht="13.5" customHeight="1">
      <c r="A99" s="341"/>
      <c r="B99" s="346"/>
      <c r="C99" s="347" t="s">
        <v>190</v>
      </c>
      <c r="D99" s="348">
        <v>293408.83</v>
      </c>
      <c r="E99" s="348">
        <v>131430.23000000001</v>
      </c>
      <c r="F99" s="348">
        <v>156263.29</v>
      </c>
      <c r="G99" s="348">
        <v>190658.87</v>
      </c>
      <c r="H99" s="348">
        <v>143352.03</v>
      </c>
      <c r="I99" s="349">
        <v>137909.29</v>
      </c>
      <c r="J99" s="349">
        <v>92989.27</v>
      </c>
      <c r="K99" s="349">
        <v>95779.83</v>
      </c>
      <c r="L99" s="349">
        <v>142851.26999999999</v>
      </c>
      <c r="M99" s="349">
        <v>87908.91</v>
      </c>
      <c r="N99" s="349">
        <v>43018.27</v>
      </c>
      <c r="O99" s="349">
        <v>127715.19</v>
      </c>
      <c r="P99" s="349">
        <v>104071.61</v>
      </c>
      <c r="Q99" s="349">
        <v>114400.11</v>
      </c>
      <c r="R99" s="349">
        <v>114688.87</v>
      </c>
      <c r="S99" s="350">
        <f t="shared" si="17"/>
        <v>1976445.87</v>
      </c>
      <c r="T99" s="342"/>
      <c r="U99" s="342"/>
      <c r="V99" s="342"/>
      <c r="W99" s="342"/>
      <c r="X99" s="342"/>
      <c r="Y99" s="342"/>
      <c r="Z99" s="342"/>
    </row>
    <row r="100" spans="1:26" ht="13.5" customHeight="1">
      <c r="A100" s="1"/>
      <c r="B100" s="72"/>
      <c r="C100" s="72"/>
      <c r="D100" s="72"/>
      <c r="E100" s="72"/>
      <c r="F100" s="72"/>
      <c r="G100" s="72"/>
      <c r="H100" s="72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72"/>
      <c r="C101" s="72"/>
      <c r="D101" s="72"/>
      <c r="E101" s="72"/>
      <c r="F101" s="72"/>
      <c r="G101" s="72"/>
      <c r="H101" s="72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72"/>
      <c r="C102" s="72"/>
      <c r="D102" s="72"/>
      <c r="E102" s="72"/>
      <c r="F102" s="72"/>
      <c r="G102" s="72"/>
      <c r="H102" s="72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72"/>
      <c r="C103" s="72"/>
      <c r="D103" s="72"/>
      <c r="E103" s="72"/>
      <c r="F103" s="72"/>
      <c r="G103" s="72"/>
      <c r="H103" s="72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72"/>
      <c r="C104" s="63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72"/>
      <c r="C105" s="63"/>
      <c r="D105" s="2"/>
      <c r="E105" s="2"/>
      <c r="F105" s="77"/>
      <c r="G105" s="77"/>
      <c r="H105" s="2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72"/>
      <c r="C106" s="63"/>
      <c r="D106" s="2"/>
      <c r="E106" s="2"/>
      <c r="F106" s="77"/>
      <c r="G106" s="77"/>
      <c r="H106" s="2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72"/>
      <c r="C107" s="6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72"/>
      <c r="C108" s="63"/>
      <c r="D108" s="2"/>
      <c r="E108" s="2"/>
      <c r="F108" s="77"/>
      <c r="G108" s="77"/>
      <c r="H108" s="2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72"/>
      <c r="C109" s="63"/>
      <c r="D109" s="2"/>
      <c r="E109" s="2"/>
      <c r="F109" s="77"/>
      <c r="G109" s="77"/>
      <c r="H109" s="2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72"/>
      <c r="C110" s="63"/>
      <c r="D110" s="78"/>
      <c r="E110" s="78"/>
      <c r="F110" s="78"/>
      <c r="G110" s="78"/>
      <c r="H110" s="78"/>
      <c r="I110" s="78"/>
      <c r="J110" s="78"/>
      <c r="K110" s="2"/>
      <c r="L110" s="78"/>
      <c r="M110" s="78"/>
      <c r="N110" s="78"/>
      <c r="O110" s="78"/>
      <c r="P110" s="78"/>
      <c r="Q110" s="78"/>
      <c r="R110" s="78"/>
      <c r="S110" s="78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72"/>
      <c r="C111" s="63"/>
      <c r="D111" s="2"/>
      <c r="E111" s="2"/>
      <c r="F111" s="77"/>
      <c r="G111" s="77"/>
      <c r="H111" s="2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72"/>
      <c r="C112" s="63"/>
      <c r="D112" s="2"/>
      <c r="E112" s="2"/>
      <c r="F112" s="77"/>
      <c r="G112" s="77"/>
      <c r="H112" s="2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72"/>
      <c r="C113" s="63"/>
      <c r="D113" s="78"/>
      <c r="E113" s="78"/>
      <c r="F113" s="78"/>
      <c r="G113" s="78"/>
      <c r="H113" s="78"/>
      <c r="I113" s="78"/>
      <c r="J113" s="78"/>
      <c r="K113" s="2"/>
      <c r="L113" s="78"/>
      <c r="M113" s="78"/>
      <c r="N113" s="78"/>
      <c r="O113" s="78"/>
      <c r="P113" s="78"/>
      <c r="Q113" s="78"/>
      <c r="R113" s="78"/>
      <c r="S113" s="78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72"/>
      <c r="C114" s="63"/>
      <c r="D114" s="2"/>
      <c r="E114" s="2"/>
      <c r="F114" s="77"/>
      <c r="G114" s="77"/>
      <c r="H114" s="2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72"/>
      <c r="C115" s="63"/>
      <c r="D115" s="2"/>
      <c r="E115" s="2"/>
      <c r="F115" s="77"/>
      <c r="G115" s="77"/>
      <c r="H115" s="2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362"/>
      <c r="C116" s="63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72"/>
      <c r="C117" s="63"/>
      <c r="D117" s="2"/>
      <c r="E117" s="2"/>
      <c r="F117" s="77"/>
      <c r="G117" s="77"/>
      <c r="H117" s="2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72"/>
      <c r="C118" s="63"/>
      <c r="D118" s="2"/>
      <c r="E118" s="79"/>
      <c r="F118" s="78"/>
      <c r="G118" s="78"/>
      <c r="H118" s="2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2"/>
      <c r="W118" s="2"/>
      <c r="X118" s="2"/>
      <c r="Y118" s="2"/>
      <c r="Z118" s="2"/>
    </row>
    <row r="119" spans="1:26" ht="13.5" customHeight="1">
      <c r="A119" s="1"/>
      <c r="B119" s="72"/>
      <c r="C119" s="63"/>
      <c r="D119" s="2"/>
      <c r="E119" s="2"/>
      <c r="F119" s="77"/>
      <c r="G119" s="77"/>
      <c r="H119" s="2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72"/>
      <c r="C120" s="63"/>
      <c r="D120" s="2"/>
      <c r="E120" s="2"/>
      <c r="F120" s="77"/>
      <c r="G120" s="77"/>
      <c r="H120" s="2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72"/>
      <c r="C121" s="63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72"/>
      <c r="C122" s="63"/>
      <c r="D122" s="77"/>
      <c r="E122" s="2"/>
      <c r="F122" s="77"/>
      <c r="G122" s="77"/>
      <c r="H122" s="2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72"/>
      <c r="C123" s="63"/>
      <c r="D123" s="77"/>
      <c r="E123" s="2"/>
      <c r="F123" s="77"/>
      <c r="G123" s="77"/>
      <c r="H123" s="2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72"/>
      <c r="C124" s="63"/>
      <c r="D124" s="77"/>
      <c r="E124" s="2"/>
      <c r="F124" s="77"/>
      <c r="G124" s="77"/>
      <c r="H124" s="2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72"/>
      <c r="C125" s="63"/>
      <c r="D125" s="77"/>
      <c r="E125" s="2"/>
      <c r="F125" s="77"/>
      <c r="G125" s="77"/>
      <c r="H125" s="2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72"/>
      <c r="C126" s="63"/>
      <c r="D126" s="77"/>
      <c r="E126" s="2"/>
      <c r="F126" s="77"/>
      <c r="G126" s="77"/>
      <c r="H126" s="2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72"/>
      <c r="C127" s="63"/>
      <c r="D127" s="77"/>
      <c r="E127" s="2"/>
      <c r="F127" s="77"/>
      <c r="G127" s="77"/>
      <c r="H127" s="2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72"/>
      <c r="C128" s="63"/>
      <c r="D128" s="77"/>
      <c r="E128" s="2"/>
      <c r="F128" s="77"/>
      <c r="G128" s="77"/>
      <c r="H128" s="2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72"/>
      <c r="C129" s="63"/>
      <c r="D129" s="77"/>
      <c r="E129" s="2"/>
      <c r="F129" s="77"/>
      <c r="G129" s="77"/>
      <c r="H129" s="2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72"/>
      <c r="C130" s="63"/>
      <c r="D130" s="77"/>
      <c r="E130" s="2"/>
      <c r="F130" s="77"/>
      <c r="G130" s="77"/>
      <c r="H130" s="2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72"/>
      <c r="C131" s="63"/>
      <c r="D131" s="77"/>
      <c r="E131" s="2"/>
      <c r="F131" s="77"/>
      <c r="G131" s="77"/>
      <c r="H131" s="2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72"/>
      <c r="C132" s="63"/>
      <c r="D132" s="77"/>
      <c r="E132" s="2"/>
      <c r="F132" s="77"/>
      <c r="G132" s="77"/>
      <c r="H132" s="2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72"/>
      <c r="C133" s="63"/>
      <c r="D133" s="77"/>
      <c r="E133" s="2"/>
      <c r="F133" s="77"/>
      <c r="G133" s="77"/>
      <c r="H133" s="2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72"/>
      <c r="C134" s="63"/>
      <c r="D134" s="77"/>
      <c r="E134" s="2"/>
      <c r="F134" s="77"/>
      <c r="G134" s="77"/>
      <c r="H134" s="2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72"/>
      <c r="C135" s="63"/>
      <c r="D135" s="77"/>
      <c r="E135" s="2"/>
      <c r="F135" s="77"/>
      <c r="G135" s="77"/>
      <c r="H135" s="2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72"/>
      <c r="C136" s="63"/>
      <c r="D136" s="77"/>
      <c r="E136" s="2"/>
      <c r="F136" s="77"/>
      <c r="G136" s="77"/>
      <c r="H136" s="2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72"/>
      <c r="C137" s="63"/>
      <c r="D137" s="77"/>
      <c r="E137" s="2"/>
      <c r="F137" s="77"/>
      <c r="G137" s="77"/>
      <c r="H137" s="2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72"/>
      <c r="C138" s="63"/>
      <c r="D138" s="77"/>
      <c r="E138" s="2"/>
      <c r="F138" s="77"/>
      <c r="G138" s="77"/>
      <c r="H138" s="2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72"/>
      <c r="C139" s="63"/>
      <c r="D139" s="77"/>
      <c r="E139" s="2"/>
      <c r="F139" s="77"/>
      <c r="G139" s="77"/>
      <c r="H139" s="2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72"/>
      <c r="C140" s="63"/>
      <c r="D140" s="77"/>
      <c r="E140" s="2"/>
      <c r="F140" s="77"/>
      <c r="G140" s="77"/>
      <c r="H140" s="2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72"/>
      <c r="C141" s="63"/>
      <c r="D141" s="77"/>
      <c r="E141" s="2"/>
      <c r="F141" s="77"/>
      <c r="G141" s="77"/>
      <c r="H141" s="2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72"/>
      <c r="C142" s="63"/>
      <c r="D142" s="77"/>
      <c r="E142" s="2"/>
      <c r="F142" s="77"/>
      <c r="G142" s="77"/>
      <c r="H142" s="2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72"/>
      <c r="C143" s="63"/>
      <c r="D143" s="77"/>
      <c r="E143" s="2"/>
      <c r="F143" s="77"/>
      <c r="G143" s="77"/>
      <c r="H143" s="2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72"/>
      <c r="C144" s="63"/>
      <c r="D144" s="77"/>
      <c r="E144" s="2"/>
      <c r="F144" s="77"/>
      <c r="G144" s="77"/>
      <c r="H144" s="2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72"/>
      <c r="C145" s="63"/>
      <c r="D145" s="77"/>
      <c r="E145" s="2"/>
      <c r="F145" s="77"/>
      <c r="G145" s="77"/>
      <c r="H145" s="2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72"/>
      <c r="C146" s="63"/>
      <c r="D146" s="77"/>
      <c r="E146" s="2"/>
      <c r="F146" s="77"/>
      <c r="G146" s="77"/>
      <c r="H146" s="2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72"/>
      <c r="C147" s="63"/>
      <c r="D147" s="77"/>
      <c r="E147" s="2"/>
      <c r="F147" s="77"/>
      <c r="G147" s="77"/>
      <c r="H147" s="2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72"/>
      <c r="C148" s="63"/>
      <c r="D148" s="77"/>
      <c r="E148" s="2"/>
      <c r="F148" s="77"/>
      <c r="G148" s="77"/>
      <c r="H148" s="2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72"/>
      <c r="C149" s="63"/>
      <c r="D149" s="77"/>
      <c r="E149" s="2"/>
      <c r="F149" s="77"/>
      <c r="G149" s="77"/>
      <c r="H149" s="2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72"/>
      <c r="C150" s="63"/>
      <c r="D150" s="77"/>
      <c r="E150" s="2"/>
      <c r="F150" s="77"/>
      <c r="G150" s="77"/>
      <c r="H150" s="2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72"/>
      <c r="C151" s="63"/>
      <c r="D151" s="77"/>
      <c r="E151" s="2"/>
      <c r="F151" s="77"/>
      <c r="G151" s="77"/>
      <c r="H151" s="2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72"/>
      <c r="C152" s="63"/>
      <c r="D152" s="77"/>
      <c r="E152" s="2"/>
      <c r="F152" s="77"/>
      <c r="G152" s="77"/>
      <c r="H152" s="2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72"/>
      <c r="C153" s="63"/>
      <c r="D153" s="77"/>
      <c r="E153" s="2"/>
      <c r="F153" s="77"/>
      <c r="G153" s="77"/>
      <c r="H153" s="2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72"/>
      <c r="C154" s="63"/>
      <c r="D154" s="77"/>
      <c r="E154" s="2"/>
      <c r="F154" s="77"/>
      <c r="G154" s="77"/>
      <c r="H154" s="2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72"/>
      <c r="C155" s="63"/>
      <c r="D155" s="77"/>
      <c r="E155" s="2"/>
      <c r="F155" s="77"/>
      <c r="G155" s="77"/>
      <c r="H155" s="2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72"/>
      <c r="C156" s="63"/>
      <c r="D156" s="77"/>
      <c r="E156" s="2"/>
      <c r="F156" s="77"/>
      <c r="G156" s="77"/>
      <c r="H156" s="2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72"/>
      <c r="C157" s="63"/>
      <c r="D157" s="77"/>
      <c r="E157" s="2"/>
      <c r="F157" s="77"/>
      <c r="G157" s="77"/>
      <c r="H157" s="2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72"/>
      <c r="C158" s="63"/>
      <c r="D158" s="77"/>
      <c r="E158" s="2"/>
      <c r="F158" s="77"/>
      <c r="G158" s="77"/>
      <c r="H158" s="2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72"/>
      <c r="C159" s="63"/>
      <c r="D159" s="77"/>
      <c r="E159" s="2"/>
      <c r="F159" s="77"/>
      <c r="G159" s="77"/>
      <c r="H159" s="2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72"/>
      <c r="C160" s="63"/>
      <c r="D160" s="77"/>
      <c r="E160" s="2"/>
      <c r="F160" s="77"/>
      <c r="G160" s="77"/>
      <c r="H160" s="2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72"/>
      <c r="C161" s="63"/>
      <c r="D161" s="77"/>
      <c r="E161" s="2"/>
      <c r="F161" s="77"/>
      <c r="G161" s="77"/>
      <c r="H161" s="2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72"/>
      <c r="C162" s="63"/>
      <c r="D162" s="77"/>
      <c r="E162" s="2"/>
      <c r="F162" s="77"/>
      <c r="G162" s="77"/>
      <c r="H162" s="2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72"/>
      <c r="C163" s="63"/>
      <c r="D163" s="77"/>
      <c r="E163" s="2"/>
      <c r="F163" s="77"/>
      <c r="G163" s="77"/>
      <c r="H163" s="2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72"/>
      <c r="C164" s="63"/>
      <c r="D164" s="77"/>
      <c r="E164" s="2"/>
      <c r="F164" s="77"/>
      <c r="G164" s="77"/>
      <c r="H164" s="2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72"/>
      <c r="C165" s="63"/>
      <c r="D165" s="77"/>
      <c r="E165" s="2"/>
      <c r="F165" s="77"/>
      <c r="G165" s="77"/>
      <c r="H165" s="2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72"/>
      <c r="C166" s="63"/>
      <c r="D166" s="77"/>
      <c r="E166" s="2"/>
      <c r="F166" s="77"/>
      <c r="G166" s="77"/>
      <c r="H166" s="2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72"/>
      <c r="C167" s="63"/>
      <c r="D167" s="77"/>
      <c r="E167" s="2"/>
      <c r="F167" s="77"/>
      <c r="G167" s="77"/>
      <c r="H167" s="2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72"/>
      <c r="C168" s="63"/>
      <c r="D168" s="77"/>
      <c r="E168" s="2"/>
      <c r="F168" s="77"/>
      <c r="G168" s="77"/>
      <c r="H168" s="2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72"/>
      <c r="C169" s="63"/>
      <c r="D169" s="77"/>
      <c r="E169" s="2"/>
      <c r="F169" s="77"/>
      <c r="G169" s="77"/>
      <c r="H169" s="2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3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3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3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3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3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3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3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3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3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3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3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3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3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3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3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3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3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3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3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3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3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3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3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3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3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3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3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3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3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3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3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3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3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3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3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3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3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3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3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3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3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3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3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3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3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3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3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3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3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3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3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3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3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3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3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3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3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3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3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3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3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3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3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3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3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3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3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3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3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3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3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3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3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3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3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3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3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3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3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3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3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3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3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3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3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3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3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3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3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3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3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3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3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3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3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3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3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3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3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3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3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3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3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3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3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3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3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3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3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3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3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3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3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3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3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3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3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3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3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3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3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3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3"/>
      <c r="T292" s="2"/>
      <c r="U292" s="2"/>
      <c r="V292" s="2"/>
      <c r="W292" s="2"/>
      <c r="X292" s="2"/>
      <c r="Y292" s="2"/>
      <c r="Z292" s="2"/>
    </row>
    <row r="293" spans="1:26" ht="15.75" customHeight="1"/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N2:O2"/>
    <mergeCell ref="P2:R2"/>
  </mergeCells>
  <phoneticPr fontId="82" type="noConversion"/>
  <printOptions horizontalCentered="1" verticalCentered="1"/>
  <pageMargins left="0.35" right="0.31" top="0.55118110236220474" bottom="0.43307086614173229" header="0" footer="0"/>
  <pageSetup paperSize="9" scale="4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06"/>
  <sheetViews>
    <sheetView zoomScale="120" zoomScaleNormal="120" workbookViewId="0">
      <pane xSplit="3" ySplit="1" topLeftCell="D53" activePane="bottomRight" state="frozen"/>
      <selection pane="topRight" activeCell="D1" sqref="D1"/>
      <selection pane="bottomLeft" activeCell="A2" sqref="A2"/>
      <selection pane="bottomRight" activeCell="F1" sqref="F1:F1048576"/>
    </sheetView>
  </sheetViews>
  <sheetFormatPr baseColWidth="10" defaultColWidth="14.42578125" defaultRowHeight="15" customHeight="1"/>
  <cols>
    <col min="1" max="1" width="7" customWidth="1"/>
    <col min="2" max="2" width="78.85546875" customWidth="1"/>
    <col min="3" max="3" width="1.5703125" customWidth="1"/>
    <col min="4" max="33" width="2.7109375" customWidth="1"/>
    <col min="34" max="34" width="2.5703125" customWidth="1"/>
    <col min="35" max="35" width="2.42578125" customWidth="1"/>
    <col min="36" max="36" width="0.7109375" customWidth="1"/>
  </cols>
  <sheetData>
    <row r="1" spans="1:36" ht="12.75" customHeight="1">
      <c r="A1" s="80"/>
      <c r="B1" s="81" t="s">
        <v>85</v>
      </c>
      <c r="C1" s="82"/>
      <c r="D1" s="83">
        <v>1</v>
      </c>
      <c r="E1" s="84">
        <v>2</v>
      </c>
      <c r="F1" s="83">
        <v>3</v>
      </c>
      <c r="G1" s="83">
        <v>4</v>
      </c>
      <c r="H1" s="83">
        <v>5</v>
      </c>
      <c r="I1" s="85">
        <v>6</v>
      </c>
      <c r="J1" s="83">
        <v>7</v>
      </c>
      <c r="K1" s="84">
        <v>8</v>
      </c>
      <c r="L1" s="83">
        <v>9</v>
      </c>
      <c r="M1" s="83">
        <v>10</v>
      </c>
      <c r="N1" s="83">
        <v>11</v>
      </c>
      <c r="O1" s="85">
        <v>12</v>
      </c>
      <c r="P1" s="83">
        <v>13</v>
      </c>
      <c r="Q1" s="85">
        <v>14</v>
      </c>
      <c r="R1" s="83">
        <v>15</v>
      </c>
      <c r="S1" s="85">
        <v>16</v>
      </c>
      <c r="T1" s="83">
        <v>17</v>
      </c>
      <c r="U1" s="85">
        <v>18</v>
      </c>
      <c r="V1" s="83">
        <v>19</v>
      </c>
      <c r="W1" s="84">
        <v>20</v>
      </c>
      <c r="X1" s="83">
        <v>21</v>
      </c>
      <c r="Y1" s="83">
        <v>22</v>
      </c>
      <c r="Z1" s="83">
        <v>23</v>
      </c>
      <c r="AA1" s="85">
        <v>24</v>
      </c>
      <c r="AB1" s="83">
        <v>25</v>
      </c>
      <c r="AC1" s="84">
        <v>26</v>
      </c>
      <c r="AD1" s="83">
        <v>27</v>
      </c>
      <c r="AE1" s="85">
        <v>28</v>
      </c>
      <c r="AF1" s="83">
        <v>29</v>
      </c>
      <c r="AG1" s="85">
        <v>30</v>
      </c>
      <c r="AH1" s="86" t="s">
        <v>86</v>
      </c>
      <c r="AI1" s="86" t="s">
        <v>87</v>
      </c>
      <c r="AJ1" s="87"/>
    </row>
    <row r="2" spans="1:36" ht="12.75" customHeight="1">
      <c r="A2" s="88" t="str">
        <f>'Overview in MM_F'!A6</f>
        <v>WP1</v>
      </c>
      <c r="B2" s="89" t="str">
        <f>'Overview in MM_F'!B6</f>
        <v>Project management and coordination, ethics</v>
      </c>
      <c r="C2" s="82"/>
      <c r="D2" s="90"/>
      <c r="E2" s="91"/>
      <c r="F2" s="90"/>
      <c r="G2" s="90"/>
      <c r="H2" s="90"/>
      <c r="I2" s="92"/>
      <c r="J2" s="90"/>
      <c r="K2" s="91"/>
      <c r="L2" s="90"/>
      <c r="M2" s="90"/>
      <c r="N2" s="90"/>
      <c r="O2" s="92"/>
      <c r="P2" s="90"/>
      <c r="Q2" s="90"/>
      <c r="R2" s="391" t="s">
        <v>88</v>
      </c>
      <c r="S2" s="392"/>
      <c r="T2" s="90"/>
      <c r="U2" s="92"/>
      <c r="V2" s="90"/>
      <c r="W2" s="90"/>
      <c r="X2" s="90"/>
      <c r="Y2" s="90"/>
      <c r="Z2" s="90"/>
      <c r="AA2" s="92"/>
      <c r="AB2" s="90"/>
      <c r="AC2" s="91"/>
      <c r="AD2" s="90"/>
      <c r="AE2" s="90"/>
      <c r="AF2" s="90"/>
      <c r="AG2" s="92"/>
      <c r="AH2" s="391" t="s">
        <v>89</v>
      </c>
      <c r="AI2" s="392"/>
      <c r="AJ2" s="87"/>
    </row>
    <row r="3" spans="1:36" ht="12.75" customHeight="1">
      <c r="A3" s="93" t="str">
        <f>'Overview in MM_F'!A7</f>
        <v>1.1</v>
      </c>
      <c r="B3" s="94" t="str">
        <f>'Overview in MM_F'!B7</f>
        <v>Management of the contractual commitments and financial control, establish Project Boards and  publish the Project Manual (PM)</v>
      </c>
      <c r="C3" s="82"/>
      <c r="D3" s="95"/>
      <c r="E3" s="96"/>
      <c r="F3" s="83"/>
      <c r="G3" s="83"/>
      <c r="H3" s="83"/>
      <c r="I3" s="156"/>
      <c r="J3" s="83"/>
      <c r="K3" s="83"/>
      <c r="L3" s="83"/>
      <c r="M3" s="83"/>
      <c r="N3" s="83"/>
      <c r="O3" s="156"/>
      <c r="P3" s="95"/>
      <c r="Q3" s="95"/>
      <c r="R3" s="83"/>
      <c r="S3" s="83"/>
      <c r="T3" s="83"/>
      <c r="U3" s="156"/>
      <c r="V3" s="83"/>
      <c r="W3" s="83"/>
      <c r="X3" s="83"/>
      <c r="Y3" s="83"/>
      <c r="Z3" s="83"/>
      <c r="AA3" s="156"/>
      <c r="AB3" s="95"/>
      <c r="AC3" s="96"/>
      <c r="AD3" s="83"/>
      <c r="AE3" s="83"/>
      <c r="AF3" s="83"/>
      <c r="AG3" s="156"/>
      <c r="AH3" s="86"/>
      <c r="AI3" s="86"/>
      <c r="AJ3" s="87"/>
    </row>
    <row r="4" spans="1:36" ht="12.75" customHeight="1">
      <c r="A4" s="93" t="str">
        <f>'Overview in MM_F'!A8</f>
        <v>1.2</v>
      </c>
      <c r="B4" s="94" t="str">
        <f>'Overview in MM_F'!B8</f>
        <v>Establishing  overall Quality Management Processes, Standards and Measures</v>
      </c>
      <c r="C4" s="82"/>
      <c r="D4" s="95"/>
      <c r="E4" s="96"/>
      <c r="F4" s="95"/>
      <c r="G4" s="95"/>
      <c r="H4" s="95"/>
      <c r="I4" s="97"/>
      <c r="J4" s="95"/>
      <c r="K4" s="96"/>
      <c r="L4" s="95"/>
      <c r="M4" s="95"/>
      <c r="N4" s="95"/>
      <c r="O4" s="97"/>
      <c r="P4" s="95"/>
      <c r="Q4" s="95"/>
      <c r="R4" s="95"/>
      <c r="S4" s="95"/>
      <c r="T4" s="95"/>
      <c r="U4" s="97"/>
      <c r="V4" s="95"/>
      <c r="W4" s="96"/>
      <c r="X4" s="95"/>
      <c r="Y4" s="95"/>
      <c r="Z4" s="95"/>
      <c r="AA4" s="97"/>
      <c r="AB4" s="95"/>
      <c r="AC4" s="96"/>
      <c r="AD4" s="95"/>
      <c r="AE4" s="95"/>
      <c r="AF4" s="95"/>
      <c r="AG4" s="97"/>
      <c r="AH4" s="86"/>
      <c r="AI4" s="86"/>
      <c r="AJ4" s="87"/>
    </row>
    <row r="5" spans="1:36" ht="12.75" customHeight="1">
      <c r="A5" s="93" t="str">
        <f>'Overview in MM_F'!A9</f>
        <v>1.3</v>
      </c>
      <c r="B5" s="94" t="str">
        <f>'Overview in MM_F'!B9</f>
        <v>Regular monitoring and reporting the overall project development, progression and activities, internally and to the CEC</v>
      </c>
      <c r="C5" s="82"/>
      <c r="D5" s="95"/>
      <c r="E5" s="96"/>
      <c r="F5" s="95"/>
      <c r="G5" s="95"/>
      <c r="H5" s="95"/>
      <c r="I5" s="97"/>
      <c r="J5" s="95"/>
      <c r="K5" s="96"/>
      <c r="L5" s="95"/>
      <c r="M5" s="95"/>
      <c r="N5" s="95"/>
      <c r="O5" s="97"/>
      <c r="P5" s="95"/>
      <c r="Q5" s="95"/>
      <c r="R5" s="95"/>
      <c r="S5" s="95"/>
      <c r="T5" s="95"/>
      <c r="U5" s="190"/>
      <c r="V5" s="95"/>
      <c r="W5" s="96"/>
      <c r="X5" s="95"/>
      <c r="Y5" s="95"/>
      <c r="Z5" s="95"/>
      <c r="AA5" s="97"/>
      <c r="AB5" s="95"/>
      <c r="AC5" s="96"/>
      <c r="AD5" s="95"/>
      <c r="AE5" s="95"/>
      <c r="AF5" s="95"/>
      <c r="AG5" s="97"/>
      <c r="AH5" s="86"/>
      <c r="AI5" s="86"/>
      <c r="AJ5" s="87"/>
    </row>
    <row r="6" spans="1:36" ht="12.75" customHeight="1">
      <c r="A6" s="93" t="str">
        <f>'Overview in MM_F'!A10</f>
        <v>1.4</v>
      </c>
      <c r="B6" s="94" t="str">
        <f>'Overview in MM_F'!B10</f>
        <v>Agreeing an overall Ethics Management Plan for the project and submission of local ethics forms where required</v>
      </c>
      <c r="C6" s="82"/>
      <c r="D6" s="95"/>
      <c r="E6" s="96"/>
      <c r="F6" s="95"/>
      <c r="G6" s="83"/>
      <c r="H6" s="83"/>
      <c r="I6" s="156"/>
      <c r="J6" s="191"/>
      <c r="K6" s="84"/>
      <c r="L6" s="83"/>
      <c r="M6" s="83"/>
      <c r="N6" s="83"/>
      <c r="O6" s="156"/>
      <c r="P6" s="83"/>
      <c r="Q6" s="83"/>
      <c r="R6" s="83"/>
      <c r="S6" s="83"/>
      <c r="T6" s="95"/>
      <c r="U6" s="292"/>
      <c r="X6" s="83"/>
      <c r="Y6" s="83"/>
      <c r="Z6" s="83"/>
      <c r="AA6" s="85"/>
      <c r="AB6" s="83"/>
      <c r="AC6" s="84"/>
      <c r="AD6" s="83"/>
      <c r="AE6" s="83"/>
      <c r="AF6" s="83"/>
      <c r="AG6" s="85"/>
      <c r="AH6" s="86"/>
      <c r="AI6" s="86"/>
      <c r="AJ6" s="87"/>
    </row>
    <row r="7" spans="1:36" ht="12.75" customHeight="1">
      <c r="A7" s="93" t="str">
        <f>'Overview in MM_F'!A11</f>
        <v>1.5</v>
      </c>
      <c r="B7" s="94" t="str">
        <f>'Overview in MM_F'!B11</f>
        <v>Preparing and attending 3 Project Board Meetings (kick-off, mid-term &amp; project closing) plus bi-monthly virtual meetings</v>
      </c>
      <c r="C7" s="82"/>
      <c r="D7" s="95"/>
      <c r="E7" s="84"/>
      <c r="F7" s="83"/>
      <c r="G7" s="83"/>
      <c r="H7" s="83"/>
      <c r="I7" s="156"/>
      <c r="J7" s="191"/>
      <c r="K7" s="84"/>
      <c r="L7" s="83"/>
      <c r="M7" s="83"/>
      <c r="N7" s="83"/>
      <c r="O7" s="156"/>
      <c r="P7" s="83"/>
      <c r="Q7" s="83"/>
      <c r="R7" s="83"/>
      <c r="S7" s="83"/>
      <c r="T7" s="83"/>
      <c r="U7" s="190"/>
      <c r="V7" s="191"/>
      <c r="W7" s="192"/>
      <c r="X7" s="83"/>
      <c r="Y7" s="83"/>
      <c r="Z7" s="83"/>
      <c r="AA7" s="85"/>
      <c r="AB7" s="83"/>
      <c r="AC7" s="84"/>
      <c r="AD7" s="83"/>
      <c r="AE7" s="83"/>
      <c r="AF7" s="83"/>
      <c r="AG7" s="85"/>
      <c r="AH7" s="86"/>
      <c r="AI7" s="86"/>
      <c r="AJ7" s="87"/>
    </row>
    <row r="8" spans="1:36" ht="12" customHeight="1">
      <c r="A8" s="115" t="str">
        <f>'Overview in MM_F'!A14</f>
        <v>WP2</v>
      </c>
      <c r="B8" s="116" t="str">
        <f>'Overview in MM_F'!B14</f>
        <v>Dissemination &amp; establishing sustainability</v>
      </c>
      <c r="C8" s="82"/>
      <c r="D8" s="117"/>
      <c r="E8" s="118"/>
      <c r="F8" s="117"/>
      <c r="G8" s="117"/>
      <c r="H8" s="117"/>
      <c r="I8" s="119"/>
      <c r="J8" s="117"/>
      <c r="K8" s="118"/>
      <c r="L8" s="117"/>
      <c r="M8" s="117"/>
      <c r="N8" s="117"/>
      <c r="O8" s="119"/>
      <c r="P8" s="117"/>
      <c r="Q8" s="117"/>
      <c r="R8" s="117"/>
      <c r="S8" s="117"/>
      <c r="T8" s="117"/>
      <c r="U8" s="119"/>
      <c r="V8" s="117"/>
      <c r="W8" s="118"/>
      <c r="X8" s="117"/>
      <c r="Y8" s="117"/>
      <c r="Z8" s="117"/>
      <c r="AA8" s="119"/>
      <c r="AB8" s="117"/>
      <c r="AC8" s="118"/>
      <c r="AD8" s="117"/>
      <c r="AE8" s="117"/>
      <c r="AF8" s="117"/>
      <c r="AG8" s="119"/>
      <c r="AJ8" s="87"/>
    </row>
    <row r="9" spans="1:36" ht="12" customHeight="1">
      <c r="A9" s="93" t="str">
        <f>'Overview in MM_F'!A15</f>
        <v>2.1</v>
      </c>
      <c r="B9" s="120" t="str">
        <f>'Overview in MM_F'!B15</f>
        <v>Implementing, maintaining and continually updating a project website and community of practice</v>
      </c>
      <c r="C9" s="82"/>
      <c r="D9" s="121"/>
      <c r="E9" s="103" t="s">
        <v>90</v>
      </c>
      <c r="F9" s="122" t="s">
        <v>94</v>
      </c>
      <c r="G9" s="121"/>
      <c r="H9" s="121"/>
      <c r="I9" s="122" t="s">
        <v>94</v>
      </c>
      <c r="J9" s="121"/>
      <c r="K9" s="123"/>
      <c r="L9" s="122" t="s">
        <v>94</v>
      </c>
      <c r="M9" s="121"/>
      <c r="N9" s="121"/>
      <c r="O9" s="122" t="s">
        <v>94</v>
      </c>
      <c r="P9" s="121"/>
      <c r="Q9" s="121"/>
      <c r="R9" s="122" t="s">
        <v>94</v>
      </c>
      <c r="S9" s="121"/>
      <c r="T9" s="121"/>
      <c r="U9" s="122" t="s">
        <v>94</v>
      </c>
      <c r="V9" s="121"/>
      <c r="W9" s="123"/>
      <c r="X9" s="122" t="s">
        <v>94</v>
      </c>
      <c r="Y9" s="121"/>
      <c r="Z9" s="121"/>
      <c r="AA9" s="122" t="s">
        <v>94</v>
      </c>
      <c r="AB9" s="121"/>
      <c r="AC9" s="123"/>
      <c r="AD9" s="122" t="s">
        <v>94</v>
      </c>
      <c r="AE9" s="121"/>
      <c r="AF9" s="121"/>
      <c r="AG9" s="122" t="s">
        <v>94</v>
      </c>
      <c r="AJ9" s="87"/>
    </row>
    <row r="10" spans="1:36" ht="12" customHeight="1">
      <c r="A10" s="93" t="str">
        <f>'Overview in MM_F'!A16</f>
        <v>2.2</v>
      </c>
      <c r="B10" s="120" t="str">
        <f>'Overview in MM_F'!B16</f>
        <v xml:space="preserve">User friendly CI branding and design (Logo, website, policy briefs, academic posters, …) </v>
      </c>
      <c r="C10" s="82"/>
      <c r="D10" s="83"/>
      <c r="E10" s="84"/>
      <c r="F10" s="121"/>
      <c r="G10" s="121"/>
      <c r="H10" s="121"/>
      <c r="I10" s="85"/>
      <c r="J10" s="83"/>
      <c r="K10" s="84"/>
      <c r="L10" s="83"/>
      <c r="M10" s="83"/>
      <c r="N10" s="83"/>
      <c r="O10" s="85"/>
      <c r="P10" s="83"/>
      <c r="Q10" s="83"/>
      <c r="R10" s="83"/>
      <c r="S10" s="83"/>
      <c r="T10" s="83"/>
      <c r="U10" s="85"/>
      <c r="V10" s="83"/>
      <c r="W10" s="84"/>
      <c r="X10" s="83"/>
      <c r="Y10" s="83"/>
      <c r="Z10" s="83"/>
      <c r="AA10" s="124"/>
      <c r="AB10" s="121"/>
      <c r="AC10" s="123"/>
      <c r="AD10" s="123"/>
      <c r="AE10" s="83"/>
      <c r="AF10" s="83"/>
      <c r="AG10" s="85"/>
      <c r="AJ10" s="87"/>
    </row>
    <row r="11" spans="1:36" ht="12" customHeight="1">
      <c r="A11" s="93" t="str">
        <f>'Overview in MM_F'!A17</f>
        <v>2.3</v>
      </c>
      <c r="B11" s="120" t="str">
        <f>'Overview in MM_F'!B17</f>
        <v>Developing  and publising a Communications and Sustainability Strategy with a BMC for post-project activities</v>
      </c>
      <c r="C11" s="82"/>
      <c r="D11" s="83"/>
      <c r="E11" s="84"/>
      <c r="F11" s="83"/>
      <c r="G11" s="121"/>
      <c r="H11" s="121"/>
      <c r="I11" s="103" t="s">
        <v>90</v>
      </c>
      <c r="J11" s="83"/>
      <c r="K11" s="84"/>
      <c r="L11" s="83"/>
      <c r="M11" s="83"/>
      <c r="N11" s="83"/>
      <c r="O11" s="85"/>
      <c r="P11" s="121"/>
      <c r="Q11" s="121"/>
      <c r="R11" s="103" t="s">
        <v>90</v>
      </c>
      <c r="U11" s="142"/>
      <c r="V11" s="83"/>
      <c r="W11" s="84"/>
      <c r="X11" s="83"/>
      <c r="Y11" s="83"/>
      <c r="Z11" s="83"/>
      <c r="AA11" s="85"/>
      <c r="AB11" s="83"/>
      <c r="AC11" s="84"/>
      <c r="AE11" s="121"/>
      <c r="AF11" s="121"/>
      <c r="AG11" s="103" t="s">
        <v>90</v>
      </c>
      <c r="AJ11" s="87"/>
    </row>
    <row r="12" spans="1:36" ht="12" customHeight="1">
      <c r="A12" s="93" t="str">
        <f>'Overview in MM_F'!A18</f>
        <v>2.4</v>
      </c>
      <c r="B12" s="94" t="str">
        <f>'Overview in MM_F'!B18</f>
        <v>Ongoing outreach and engagement with key stakeholders (media, community groups etc.)</v>
      </c>
      <c r="C12" s="82"/>
      <c r="D12" s="83"/>
      <c r="E12" s="84"/>
      <c r="F12" s="83"/>
      <c r="G12" s="121"/>
      <c r="H12" s="121"/>
      <c r="I12" s="124"/>
      <c r="J12" s="121"/>
      <c r="K12" s="123"/>
      <c r="L12" s="121"/>
      <c r="M12" s="121"/>
      <c r="N12" s="121"/>
      <c r="O12" s="124"/>
      <c r="P12" s="121"/>
      <c r="Q12" s="121"/>
      <c r="R12" s="121"/>
      <c r="S12" s="121"/>
      <c r="T12" s="121"/>
      <c r="U12" s="124"/>
      <c r="V12" s="121"/>
      <c r="W12" s="123"/>
      <c r="X12" s="121"/>
      <c r="Y12" s="121"/>
      <c r="Z12" s="121"/>
      <c r="AA12" s="124"/>
      <c r="AB12" s="121"/>
      <c r="AC12" s="123"/>
      <c r="AD12" s="121"/>
      <c r="AE12" s="121"/>
      <c r="AF12" s="121"/>
      <c r="AG12" s="124"/>
      <c r="AJ12" s="87"/>
    </row>
    <row r="13" spans="1:36" ht="12" customHeight="1">
      <c r="A13" s="93" t="str">
        <f>'Overview in MM_F'!A19</f>
        <v>2.5</v>
      </c>
      <c r="B13" s="94" t="str">
        <f>'Overview in MM_F'!B19</f>
        <v xml:space="preserve">Promotion &amp; dissemination via stakeholder workshops, seminars &amp; international conferences </v>
      </c>
      <c r="C13" s="82"/>
      <c r="D13" s="83"/>
      <c r="E13" s="84"/>
      <c r="F13" s="83"/>
      <c r="G13" s="83"/>
      <c r="H13" s="83"/>
      <c r="I13" s="85"/>
      <c r="J13" s="83"/>
      <c r="K13" s="84"/>
      <c r="L13" s="83"/>
      <c r="M13" s="83"/>
      <c r="N13" s="83"/>
      <c r="O13" s="85"/>
      <c r="P13" s="121"/>
      <c r="Q13" s="121"/>
      <c r="R13" s="121"/>
      <c r="S13" s="121"/>
      <c r="T13" s="121"/>
      <c r="U13" s="124"/>
      <c r="V13" s="121"/>
      <c r="W13" s="123"/>
      <c r="X13" s="121"/>
      <c r="Y13" s="121"/>
      <c r="Z13" s="121"/>
      <c r="AA13" s="124"/>
      <c r="AB13" s="121"/>
      <c r="AC13" s="123"/>
      <c r="AD13" s="121"/>
      <c r="AE13" s="121"/>
      <c r="AF13" s="121"/>
      <c r="AG13" s="124"/>
      <c r="AJ13" s="87"/>
    </row>
    <row r="14" spans="1:36" ht="12" customHeight="1">
      <c r="A14" s="93" t="str">
        <f>'Overview in MM_F'!A20</f>
        <v>2.6</v>
      </c>
      <c r="B14" s="94" t="str">
        <f>'Overview in MM_F'!B20</f>
        <v>Organising and running a workshop with Accreditation Agencies</v>
      </c>
      <c r="C14" s="82"/>
      <c r="D14" s="83"/>
      <c r="E14" s="84"/>
      <c r="F14" s="83"/>
      <c r="G14" s="83"/>
      <c r="H14" s="83"/>
      <c r="I14" s="85"/>
      <c r="J14" s="83"/>
      <c r="K14" s="84"/>
      <c r="L14" s="83"/>
      <c r="M14" s="83"/>
      <c r="N14" s="83"/>
      <c r="O14" s="85"/>
      <c r="P14" s="121"/>
      <c r="Q14" s="121"/>
      <c r="R14" s="121"/>
      <c r="S14" s="103" t="s">
        <v>90</v>
      </c>
      <c r="T14" s="191"/>
      <c r="U14" s="85"/>
      <c r="V14" s="191"/>
      <c r="W14" s="192"/>
      <c r="X14" s="191"/>
      <c r="Y14" s="191"/>
      <c r="Z14" s="191"/>
      <c r="AA14" s="85"/>
      <c r="AB14" s="191"/>
      <c r="AC14" s="192"/>
      <c r="AD14" s="191"/>
      <c r="AE14" s="191"/>
      <c r="AF14" s="191"/>
      <c r="AG14" s="85"/>
      <c r="AJ14" s="87"/>
    </row>
    <row r="15" spans="1:36" ht="12" customHeight="1">
      <c r="A15" s="93" t="str">
        <f>'Overview in MM_F'!A21</f>
        <v>2.7</v>
      </c>
      <c r="B15" s="94" t="str">
        <f>'Overview in MM_F'!B21</f>
        <v>Organising and running a final conference</v>
      </c>
      <c r="C15" s="82"/>
      <c r="D15" s="83"/>
      <c r="E15" s="84"/>
      <c r="F15" s="83"/>
      <c r="G15" s="83"/>
      <c r="H15" s="83"/>
      <c r="I15" s="85"/>
      <c r="J15" s="83"/>
      <c r="K15" s="84"/>
      <c r="L15" s="83"/>
      <c r="M15" s="83"/>
      <c r="N15" s="83"/>
      <c r="O15" s="85"/>
      <c r="P15" s="83"/>
      <c r="Q15" s="83"/>
      <c r="R15" s="83"/>
      <c r="S15" s="83"/>
      <c r="T15" s="83"/>
      <c r="U15" s="85"/>
      <c r="V15" s="83"/>
      <c r="W15" s="84"/>
      <c r="X15" s="83"/>
      <c r="Y15" s="83"/>
      <c r="Z15" s="83"/>
      <c r="AA15" s="85"/>
      <c r="AB15" s="83"/>
      <c r="AC15" s="84"/>
      <c r="AD15" s="83"/>
      <c r="AE15" s="121"/>
      <c r="AF15" s="121"/>
      <c r="AG15" s="103" t="s">
        <v>90</v>
      </c>
      <c r="AJ15" s="87"/>
    </row>
    <row r="16" spans="1:36" ht="12" customHeight="1">
      <c r="A16" s="93" t="str">
        <f>'Overview in MM_F'!A22</f>
        <v>2.8</v>
      </c>
      <c r="B16" s="94" t="str">
        <f>'Overview in MM_F'!B22</f>
        <v>Relevant project results made freely available according to FAIR principles</v>
      </c>
      <c r="C16" s="82"/>
      <c r="D16" s="83"/>
      <c r="E16" s="84"/>
      <c r="F16" s="83"/>
      <c r="G16" s="83"/>
      <c r="H16" s="83"/>
      <c r="I16" s="85"/>
      <c r="J16" s="83"/>
      <c r="K16" s="84"/>
      <c r="L16" s="83"/>
      <c r="M16" s="83"/>
      <c r="N16" s="83"/>
      <c r="O16" s="85"/>
      <c r="P16" s="121"/>
      <c r="Q16" s="121"/>
      <c r="R16" s="121"/>
      <c r="S16" s="121"/>
      <c r="T16" s="121"/>
      <c r="U16" s="124"/>
      <c r="V16" s="121"/>
      <c r="W16" s="123"/>
      <c r="X16" s="121"/>
      <c r="Y16" s="121"/>
      <c r="Z16" s="121"/>
      <c r="AA16" s="124"/>
      <c r="AB16" s="121"/>
      <c r="AC16" s="123"/>
      <c r="AD16" s="121"/>
      <c r="AE16" s="121"/>
      <c r="AF16" s="121"/>
      <c r="AG16" s="124"/>
      <c r="AJ16" s="87"/>
    </row>
    <row r="17" spans="1:36" ht="12" customHeight="1">
      <c r="A17" s="293" t="str">
        <f>'Overview in MM_F'!A23</f>
        <v>2.9</v>
      </c>
      <c r="B17" s="294" t="str">
        <f>'Overview in MM_F'!B23</f>
        <v xml:space="preserve">Scientific publications </v>
      </c>
      <c r="C17" s="82"/>
      <c r="D17" s="191"/>
      <c r="E17" s="192"/>
      <c r="F17" s="191"/>
      <c r="G17" s="191"/>
      <c r="H17" s="191"/>
      <c r="I17" s="156"/>
      <c r="J17" s="191"/>
      <c r="K17" s="192"/>
      <c r="L17" s="191"/>
      <c r="M17" s="191"/>
      <c r="N17" s="191"/>
      <c r="O17" s="156"/>
      <c r="P17" s="121"/>
      <c r="Q17" s="121"/>
      <c r="R17" s="121"/>
      <c r="S17" s="121"/>
      <c r="T17" s="121"/>
      <c r="U17" s="296"/>
      <c r="V17" s="121"/>
      <c r="W17" s="123"/>
      <c r="X17" s="121"/>
      <c r="Y17" s="121"/>
      <c r="Z17" s="121"/>
      <c r="AA17" s="296"/>
      <c r="AB17" s="121"/>
      <c r="AC17" s="123"/>
      <c r="AD17" s="121"/>
      <c r="AE17" s="121"/>
      <c r="AF17" s="121"/>
      <c r="AG17" s="296"/>
      <c r="AJ17" s="87"/>
    </row>
    <row r="18" spans="1:36" ht="12.75" customHeight="1">
      <c r="A18" s="260" t="str">
        <f>'Overview in MM_F'!A29</f>
        <v>WP3</v>
      </c>
      <c r="B18" s="261" t="str">
        <f>'Overview in MM_F'!B29</f>
        <v>Evaluation</v>
      </c>
      <c r="C18" s="82"/>
      <c r="D18" s="258"/>
      <c r="E18" s="258"/>
      <c r="F18" s="259"/>
      <c r="G18" s="259"/>
      <c r="H18" s="259"/>
      <c r="I18" s="295"/>
      <c r="J18" s="259"/>
      <c r="K18" s="258"/>
      <c r="L18" s="259"/>
      <c r="M18" s="231"/>
      <c r="N18" s="231"/>
      <c r="O18" s="240"/>
      <c r="P18" s="231"/>
      <c r="Q18" s="231"/>
      <c r="R18" s="231"/>
      <c r="S18" s="231"/>
      <c r="T18" s="231"/>
      <c r="U18" s="240"/>
      <c r="V18" s="231"/>
      <c r="W18" s="231"/>
      <c r="X18" s="231"/>
      <c r="Y18" s="231"/>
      <c r="Z18" s="231"/>
      <c r="AA18" s="240"/>
      <c r="AB18" s="231"/>
      <c r="AC18" s="232"/>
      <c r="AD18" s="231"/>
      <c r="AE18" s="231"/>
      <c r="AF18" s="231"/>
      <c r="AG18" s="240"/>
      <c r="AH18" s="393"/>
      <c r="AI18" s="394"/>
      <c r="AJ18" s="87"/>
    </row>
    <row r="19" spans="1:36" ht="12.75" customHeight="1">
      <c r="A19" s="227" t="str">
        <f>'Overview in MM_F'!A30</f>
        <v>3.1</v>
      </c>
      <c r="B19" s="228" t="str">
        <f>'Overview in MM_F'!B30</f>
        <v>Evaluation of solution architecture designed in WP4</v>
      </c>
      <c r="C19" s="82"/>
      <c r="D19" s="191"/>
      <c r="E19" s="192"/>
      <c r="F19" s="83"/>
      <c r="G19" s="83"/>
      <c r="H19" s="83"/>
      <c r="I19" s="156"/>
      <c r="J19" s="83"/>
      <c r="K19" s="83"/>
      <c r="L19" s="83"/>
      <c r="M19" s="262"/>
      <c r="N19" s="262"/>
      <c r="O19" s="263"/>
      <c r="P19" s="191"/>
      <c r="Q19" s="191"/>
      <c r="R19" s="83"/>
      <c r="S19" s="83"/>
      <c r="T19" s="83"/>
      <c r="U19" s="156"/>
      <c r="V19" s="83"/>
      <c r="W19" s="83"/>
      <c r="X19" s="83"/>
      <c r="Y19" s="83"/>
      <c r="Z19" s="83"/>
      <c r="AA19" s="156"/>
      <c r="AB19" s="83"/>
      <c r="AC19" s="83"/>
      <c r="AD19" s="83"/>
      <c r="AE19" s="83"/>
      <c r="AF19" s="191"/>
      <c r="AG19" s="233"/>
      <c r="AH19" s="86"/>
      <c r="AI19" s="86"/>
      <c r="AJ19" s="87"/>
    </row>
    <row r="20" spans="1:36" ht="12.75" customHeight="1">
      <c r="A20" s="227" t="str">
        <f>'Overview in MM_F'!A31</f>
        <v>3.2</v>
      </c>
      <c r="B20" s="228" t="str">
        <f>'Overview in MM_F'!B31</f>
        <v>Evaluation of training module and delivery path designed in WP5</v>
      </c>
      <c r="C20" s="82"/>
      <c r="D20" s="191"/>
      <c r="E20" s="192"/>
      <c r="F20" s="191"/>
      <c r="G20" s="191"/>
      <c r="H20" s="191"/>
      <c r="I20" s="156"/>
      <c r="J20" s="191"/>
      <c r="K20" s="192"/>
      <c r="L20" s="191"/>
      <c r="M20" s="191"/>
      <c r="N20" s="191"/>
      <c r="O20" s="233"/>
      <c r="P20" s="191"/>
      <c r="Q20" s="191"/>
      <c r="R20" s="191"/>
      <c r="S20" s="191"/>
      <c r="T20" s="191"/>
      <c r="U20" s="267"/>
      <c r="V20" s="264"/>
      <c r="W20" s="265"/>
      <c r="X20" s="191"/>
      <c r="Y20" s="191"/>
      <c r="Z20" s="191"/>
      <c r="AA20" s="233"/>
      <c r="AB20" s="191"/>
      <c r="AC20" s="192"/>
      <c r="AD20" s="191"/>
      <c r="AE20" s="191"/>
      <c r="AF20" s="191"/>
      <c r="AG20" s="233"/>
      <c r="AH20" s="86"/>
      <c r="AI20" s="86"/>
      <c r="AJ20" s="87"/>
    </row>
    <row r="21" spans="1:36" ht="12.75" customHeight="1">
      <c r="A21" s="227" t="str">
        <f>'Overview in MM_F'!A32</f>
        <v>3.3</v>
      </c>
      <c r="B21" s="228" t="str">
        <f>'Overview in MM_F'!B32</f>
        <v>Evaluation of platform implemented in WP6</v>
      </c>
      <c r="C21" s="82"/>
      <c r="D21" s="191"/>
      <c r="E21" s="192"/>
      <c r="F21" s="191"/>
      <c r="G21" s="191" t="s">
        <v>93</v>
      </c>
      <c r="H21" s="191"/>
      <c r="I21" s="233"/>
      <c r="J21" s="191"/>
      <c r="K21" s="192"/>
      <c r="L21" s="191"/>
      <c r="M21" s="191"/>
      <c r="N21" s="191"/>
      <c r="O21" s="233"/>
      <c r="P21" s="191"/>
      <c r="Q21" s="191"/>
      <c r="R21" s="191"/>
      <c r="S21" s="191"/>
      <c r="T21" s="191"/>
      <c r="U21" s="85"/>
      <c r="V21" s="191"/>
      <c r="W21" s="192"/>
      <c r="X21" s="264"/>
      <c r="Y21" s="264"/>
      <c r="Z21" s="264"/>
      <c r="AA21" s="233"/>
      <c r="AB21" s="191"/>
      <c r="AC21" s="192"/>
      <c r="AD21" s="191"/>
      <c r="AE21" s="191"/>
      <c r="AF21" s="191"/>
      <c r="AG21" s="233"/>
      <c r="AH21" s="86"/>
      <c r="AI21" s="86"/>
      <c r="AJ21" s="87"/>
    </row>
    <row r="22" spans="1:36" ht="12.75" customHeight="1">
      <c r="A22" s="227" t="str">
        <f>'Overview in MM_F'!A33</f>
        <v>3.4</v>
      </c>
      <c r="B22" s="228" t="str">
        <f>'Overview in MM_F'!B33</f>
        <v>Evaluation of localised training modules implemented in WP7</v>
      </c>
      <c r="C22" s="82"/>
      <c r="D22" s="191"/>
      <c r="E22" s="192"/>
      <c r="F22" s="191"/>
      <c r="G22" s="83"/>
      <c r="H22" s="83"/>
      <c r="I22" s="156"/>
      <c r="J22" s="191"/>
      <c r="K22" s="84"/>
      <c r="L22" s="83"/>
      <c r="M22" s="83"/>
      <c r="N22" s="83"/>
      <c r="O22" s="156"/>
      <c r="P22" s="83"/>
      <c r="Q22" s="83"/>
      <c r="R22" s="83"/>
      <c r="S22" s="83"/>
      <c r="T22" s="83"/>
      <c r="U22" s="85"/>
      <c r="V22" s="191"/>
      <c r="W22" s="192"/>
      <c r="X22" s="83"/>
      <c r="Y22" s="264"/>
      <c r="Z22" s="262"/>
      <c r="AA22" s="266"/>
      <c r="AB22" s="83"/>
      <c r="AC22" s="84"/>
      <c r="AD22" s="83"/>
      <c r="AE22" s="83"/>
      <c r="AF22" s="83"/>
      <c r="AG22" s="85"/>
      <c r="AH22" s="86"/>
      <c r="AI22" s="86"/>
      <c r="AJ22" s="87"/>
    </row>
    <row r="23" spans="1:36" ht="12.75" customHeight="1">
      <c r="A23" s="227" t="str">
        <f>'Overview in MM_F'!A34</f>
        <v>3.5</v>
      </c>
      <c r="B23" s="228" t="str">
        <f>'Overview in MM_F'!B34</f>
        <v>Evaluation of module content and delivery with module alumni in WP8</v>
      </c>
      <c r="C23" s="82"/>
      <c r="D23" s="191"/>
      <c r="E23" s="84"/>
      <c r="F23" s="83"/>
      <c r="G23" s="83"/>
      <c r="H23" s="83"/>
      <c r="I23" s="156"/>
      <c r="J23" s="191"/>
      <c r="K23" s="84"/>
      <c r="L23" s="83"/>
      <c r="M23" s="83"/>
      <c r="N23" s="83"/>
      <c r="O23" s="156"/>
      <c r="P23" s="83"/>
      <c r="Q23" s="83"/>
      <c r="R23" s="83"/>
      <c r="S23" s="83"/>
      <c r="T23" s="83"/>
      <c r="U23" s="85"/>
      <c r="V23" s="191"/>
      <c r="W23" s="192"/>
      <c r="X23" s="83"/>
      <c r="Y23" s="83"/>
      <c r="Z23" s="83"/>
      <c r="AA23" s="85"/>
      <c r="AB23" s="83"/>
      <c r="AC23" s="84"/>
      <c r="AD23" s="83"/>
      <c r="AE23" s="262"/>
      <c r="AF23" s="262"/>
      <c r="AG23" s="266"/>
      <c r="AH23" s="86"/>
      <c r="AI23" s="86"/>
      <c r="AJ23" s="87"/>
    </row>
    <row r="24" spans="1:36" ht="12.75" customHeight="1">
      <c r="A24" s="98" t="str">
        <f>'Overview in MM_F'!A37</f>
        <v>WP4</v>
      </c>
      <c r="B24" s="99" t="str">
        <f>'Overview in MM_F'!B37</f>
        <v>Survey and analysis training needs per country and per sector to inform module content and delivery</v>
      </c>
      <c r="C24" s="82"/>
      <c r="D24" s="100"/>
      <c r="E24" s="101"/>
      <c r="F24" s="100"/>
      <c r="G24" s="100"/>
      <c r="H24" s="100"/>
      <c r="I24" s="195"/>
      <c r="J24" s="100"/>
      <c r="K24" s="100"/>
      <c r="L24" s="100"/>
      <c r="M24" s="195"/>
      <c r="N24" s="193" t="s">
        <v>90</v>
      </c>
      <c r="O24" s="104" t="s">
        <v>91</v>
      </c>
      <c r="P24" s="106"/>
      <c r="Q24" s="106"/>
      <c r="R24" s="106"/>
      <c r="S24" s="106"/>
      <c r="T24" s="106"/>
      <c r="U24" s="187"/>
      <c r="V24" s="106"/>
      <c r="W24" s="106"/>
      <c r="X24" s="106"/>
      <c r="Y24" s="106"/>
      <c r="Z24" s="106"/>
      <c r="AA24" s="107"/>
      <c r="AB24" s="106"/>
      <c r="AC24" s="105"/>
      <c r="AD24" s="106"/>
      <c r="AE24" s="106"/>
      <c r="AF24" s="106"/>
      <c r="AG24" s="107"/>
      <c r="AH24" s="86"/>
      <c r="AI24" s="86"/>
      <c r="AJ24" s="87"/>
    </row>
    <row r="25" spans="1:36" ht="12.75" customHeight="1">
      <c r="A25" s="180" t="str">
        <f>'Overview in MM_F'!A38</f>
        <v>4.1</v>
      </c>
      <c r="B25" s="181" t="str">
        <f>'Overview in MM_F'!B38</f>
        <v>Develop survey instrument to assess digital literacy, resilience, service delivery and CPD access</v>
      </c>
      <c r="C25" s="82"/>
      <c r="D25" s="108"/>
      <c r="E25" s="109"/>
      <c r="F25" s="108"/>
      <c r="G25" s="108"/>
      <c r="H25" s="108"/>
      <c r="I25" s="196"/>
      <c r="J25" s="192"/>
      <c r="K25" s="84"/>
      <c r="L25" s="83"/>
      <c r="M25" s="83"/>
      <c r="N25" s="83"/>
      <c r="O25" s="156"/>
      <c r="P25" s="83"/>
      <c r="Q25" s="83"/>
      <c r="R25" s="83"/>
      <c r="S25" s="83"/>
      <c r="T25" s="83"/>
      <c r="U25" s="85"/>
      <c r="V25" s="191"/>
      <c r="W25" s="192"/>
      <c r="X25" s="83"/>
      <c r="Y25" s="83"/>
      <c r="Z25" s="83"/>
      <c r="AA25" s="85"/>
      <c r="AB25" s="83"/>
      <c r="AC25" s="84"/>
      <c r="AD25" s="83"/>
      <c r="AE25" s="83"/>
      <c r="AF25" s="83"/>
      <c r="AG25" s="85"/>
      <c r="AH25" s="86"/>
      <c r="AI25" s="86"/>
      <c r="AJ25" s="87"/>
    </row>
    <row r="26" spans="1:36" ht="12.75" customHeight="1">
      <c r="A26" s="180" t="str">
        <f>'Overview in MM_F'!A39</f>
        <v>4.2</v>
      </c>
      <c r="B26" s="181" t="str">
        <f>'Overview in MM_F'!B39</f>
        <v>Running 4.1 in partner regions</v>
      </c>
      <c r="C26" s="82"/>
      <c r="D26" s="83"/>
      <c r="E26" s="84"/>
      <c r="F26" s="84"/>
      <c r="G26" s="84"/>
      <c r="H26" s="108"/>
      <c r="I26" s="157"/>
      <c r="J26" s="191"/>
      <c r="K26" s="84"/>
      <c r="L26" s="83"/>
      <c r="M26" s="83"/>
      <c r="N26" s="83"/>
      <c r="O26" s="156"/>
      <c r="P26" s="83"/>
      <c r="Q26" s="83"/>
      <c r="S26" s="83"/>
      <c r="T26" s="83"/>
      <c r="U26" s="85"/>
      <c r="V26" s="191"/>
      <c r="W26" s="192"/>
      <c r="X26" s="83"/>
      <c r="Y26" s="83"/>
      <c r="Z26" s="83"/>
      <c r="AA26" s="85"/>
      <c r="AB26" s="83"/>
      <c r="AC26" s="84"/>
      <c r="AD26" s="83"/>
      <c r="AE26" s="83"/>
      <c r="AF26" s="83"/>
      <c r="AG26" s="85"/>
      <c r="AH26" s="86"/>
      <c r="AI26" s="86"/>
      <c r="AJ26" s="87"/>
    </row>
    <row r="27" spans="1:36" ht="12.75" customHeight="1">
      <c r="A27" s="180" t="str">
        <f>'Overview in MM_F'!A40</f>
        <v>4.3</v>
      </c>
      <c r="B27" s="181" t="str">
        <f>'Overview in MM_F'!B40</f>
        <v>Analysis of 4.2 for training needs per country, sector, target groups and thematic focus referenced against EU Pact for Skills</v>
      </c>
      <c r="C27" s="82"/>
      <c r="D27" s="83"/>
      <c r="E27" s="84"/>
      <c r="F27" s="84"/>
      <c r="G27" s="83"/>
      <c r="H27" s="83"/>
      <c r="I27" s="157"/>
      <c r="J27" s="108"/>
      <c r="K27" s="84"/>
      <c r="L27" s="83"/>
      <c r="M27" s="83"/>
      <c r="N27" s="83"/>
      <c r="O27" s="156"/>
      <c r="P27" s="83"/>
      <c r="Q27" s="83"/>
      <c r="S27" s="83"/>
      <c r="T27" s="83"/>
      <c r="U27" s="85"/>
      <c r="V27" s="191"/>
      <c r="W27" s="192"/>
      <c r="X27" s="83"/>
      <c r="Y27" s="83"/>
      <c r="Z27" s="83"/>
      <c r="AA27" s="85"/>
      <c r="AB27" s="83"/>
      <c r="AC27" s="84"/>
      <c r="AD27" s="83"/>
      <c r="AE27" s="83"/>
      <c r="AF27" s="83"/>
      <c r="AG27" s="85"/>
      <c r="AH27" s="86"/>
      <c r="AI27" s="86"/>
      <c r="AJ27" s="87"/>
    </row>
    <row r="28" spans="1:36" ht="12.75" customHeight="1">
      <c r="A28" s="180" t="str">
        <f>'Overview in MM_F'!A41</f>
        <v>4.4</v>
      </c>
      <c r="B28" s="181" t="str">
        <f>'Overview in MM_F'!B41</f>
        <v>Mapping of existing continuous training and professional development training possibilities referenced to 4.2 &amp; 4.3</v>
      </c>
      <c r="C28" s="82"/>
      <c r="D28" s="83"/>
      <c r="E28" s="84"/>
      <c r="F28" s="83"/>
      <c r="G28" s="83"/>
      <c r="H28" s="83"/>
      <c r="I28" s="156"/>
      <c r="J28" s="108"/>
      <c r="K28" s="108"/>
      <c r="L28" s="83"/>
      <c r="M28" s="83"/>
      <c r="N28" s="83"/>
      <c r="O28" s="85"/>
      <c r="P28" s="83"/>
      <c r="Q28" s="83"/>
      <c r="S28" s="83"/>
      <c r="T28" s="83"/>
      <c r="U28" s="85"/>
      <c r="V28" s="191"/>
      <c r="W28" s="192"/>
      <c r="X28" s="83"/>
      <c r="Y28" s="83"/>
      <c r="Z28" s="83"/>
      <c r="AA28" s="85"/>
      <c r="AB28" s="83"/>
      <c r="AC28" s="84"/>
      <c r="AD28" s="83"/>
      <c r="AE28" s="83"/>
      <c r="AF28" s="83"/>
      <c r="AG28" s="85"/>
      <c r="AH28" s="86"/>
      <c r="AI28" s="86"/>
      <c r="AJ28" s="87"/>
    </row>
    <row r="29" spans="1:36" ht="12.75" customHeight="1">
      <c r="A29" s="180" t="str">
        <f>'Overview in MM_F'!A42</f>
        <v>4.5</v>
      </c>
      <c r="B29" s="181" t="str">
        <f>'Overview in MM_F'!B42</f>
        <v>Gap analysis referenced to 4.1 - 4.4</v>
      </c>
      <c r="C29" s="82"/>
      <c r="D29" s="83"/>
      <c r="E29" s="84"/>
      <c r="F29" s="83"/>
      <c r="G29" s="83"/>
      <c r="H29" s="83"/>
      <c r="I29" s="156"/>
      <c r="K29" s="108"/>
      <c r="L29" s="108"/>
      <c r="M29" s="83"/>
      <c r="N29" s="83"/>
      <c r="O29" s="85"/>
      <c r="P29" s="83"/>
      <c r="Q29" s="83"/>
      <c r="S29" s="83"/>
      <c r="T29" s="83"/>
      <c r="U29" s="85"/>
      <c r="V29" s="191"/>
      <c r="W29" s="192"/>
      <c r="X29" s="83"/>
      <c r="Y29" s="83"/>
      <c r="Z29" s="83"/>
      <c r="AA29" s="85"/>
      <c r="AB29" s="83"/>
      <c r="AC29" s="84"/>
      <c r="AD29" s="83"/>
      <c r="AE29" s="83"/>
      <c r="AF29" s="83"/>
      <c r="AG29" s="85"/>
      <c r="AH29" s="86"/>
      <c r="AI29" s="86"/>
      <c r="AJ29" s="87"/>
    </row>
    <row r="30" spans="1:36" ht="12.75" customHeight="1">
      <c r="A30" s="180" t="str">
        <f>'Overview in MM_F'!A43</f>
        <v>4.6</v>
      </c>
      <c r="B30" s="181" t="str">
        <f>'Overview in MM_F'!B43</f>
        <v>Co-creation with stakeholders referencing "real world" competency skills credentialling referenced to 4.5</v>
      </c>
      <c r="C30" s="82"/>
      <c r="D30" s="83"/>
      <c r="E30" s="84"/>
      <c r="F30" s="83"/>
      <c r="G30" s="83"/>
      <c r="H30" s="83"/>
      <c r="I30" s="156"/>
      <c r="K30" s="84"/>
      <c r="L30" s="108"/>
      <c r="M30" s="108"/>
      <c r="N30" s="83"/>
      <c r="O30" s="85"/>
      <c r="P30" s="83"/>
      <c r="Q30" s="83"/>
      <c r="U30" s="111"/>
      <c r="V30" s="191"/>
      <c r="W30" s="192"/>
      <c r="X30" s="83"/>
      <c r="Y30" s="83"/>
      <c r="Z30" s="83"/>
      <c r="AA30" s="156"/>
      <c r="AB30" s="83"/>
      <c r="AC30" s="84"/>
      <c r="AD30" s="83"/>
      <c r="AE30" s="83"/>
      <c r="AF30" s="83"/>
      <c r="AG30" s="85"/>
      <c r="AH30" s="86"/>
      <c r="AI30" s="86"/>
      <c r="AJ30" s="87"/>
    </row>
    <row r="31" spans="1:36" ht="12.75" customHeight="1">
      <c r="A31" s="180" t="str">
        <f>'Overview in MM_F'!A44</f>
        <v>4.7</v>
      </c>
      <c r="B31" s="181" t="str">
        <f>'Overview in MM_F'!B44</f>
        <v>Generating WP summary report and performing Quality Gate</v>
      </c>
      <c r="C31" s="82"/>
      <c r="D31" s="83"/>
      <c r="E31" s="84"/>
      <c r="F31" s="83"/>
      <c r="G31" s="83"/>
      <c r="H31" s="83"/>
      <c r="I31" s="156"/>
      <c r="K31" s="84"/>
      <c r="L31" s="84"/>
      <c r="M31" s="108"/>
      <c r="N31" s="194" t="s">
        <v>92</v>
      </c>
      <c r="O31" s="85"/>
      <c r="P31" s="83"/>
      <c r="Q31" s="83"/>
      <c r="U31" s="189"/>
      <c r="V31" s="191"/>
      <c r="W31" s="192"/>
      <c r="X31" s="83"/>
      <c r="Y31" s="83"/>
      <c r="Z31" s="83"/>
      <c r="AA31" s="156"/>
      <c r="AB31" s="83"/>
      <c r="AC31" s="84"/>
      <c r="AD31" s="83"/>
      <c r="AE31" s="83"/>
      <c r="AF31" s="83"/>
      <c r="AG31" s="85"/>
      <c r="AH31" s="86"/>
      <c r="AI31" s="86"/>
      <c r="AJ31" s="87"/>
    </row>
    <row r="32" spans="1:36" ht="12" customHeight="1">
      <c r="A32" s="98" t="str">
        <f>'Overview in MM_F'!A48</f>
        <v>WP5</v>
      </c>
      <c r="B32" s="99" t="str">
        <f>'Overview in MM_F'!B48</f>
        <v>Content development of four modules to deliver upskilling and reskilling</v>
      </c>
      <c r="C32" s="82"/>
      <c r="D32" s="106"/>
      <c r="E32" s="100"/>
      <c r="F32" s="100"/>
      <c r="G32" s="100"/>
      <c r="H32" s="100"/>
      <c r="I32" s="195"/>
      <c r="J32" s="100"/>
      <c r="K32" s="100"/>
      <c r="L32" s="100"/>
      <c r="M32" s="100"/>
      <c r="N32" s="100"/>
      <c r="O32" s="195"/>
      <c r="P32" s="100"/>
      <c r="Q32" s="100"/>
      <c r="R32" s="100"/>
      <c r="S32" s="100"/>
      <c r="T32" s="100"/>
      <c r="U32" s="100"/>
      <c r="V32" s="103" t="s">
        <v>90</v>
      </c>
      <c r="W32" s="104" t="s">
        <v>91</v>
      </c>
      <c r="X32" s="105"/>
      <c r="Y32" s="105"/>
      <c r="Z32" s="105"/>
      <c r="AA32" s="188"/>
      <c r="AB32" s="106"/>
      <c r="AC32" s="106"/>
      <c r="AD32" s="106"/>
      <c r="AE32" s="106"/>
      <c r="AF32" s="106"/>
      <c r="AG32" s="107"/>
      <c r="AJ32" s="87"/>
    </row>
    <row r="33" spans="1:36" ht="12" customHeight="1">
      <c r="A33" s="93" t="str">
        <f>'Overview in MM_F'!A49</f>
        <v>5.1</v>
      </c>
      <c r="B33" s="94" t="str">
        <f>'Overview in MM_F'!B49</f>
        <v>Define integrated micro-credentialling approach with CPD</v>
      </c>
      <c r="C33" s="82"/>
      <c r="D33" s="83"/>
      <c r="E33" s="109"/>
      <c r="F33" s="109"/>
      <c r="G33" s="109"/>
      <c r="H33" s="109"/>
      <c r="I33" s="198"/>
      <c r="J33" s="108"/>
      <c r="K33" s="108"/>
      <c r="L33" s="108"/>
      <c r="M33" s="108"/>
      <c r="N33" s="108"/>
      <c r="O33" s="85"/>
      <c r="P33" s="83"/>
      <c r="Q33" s="83"/>
      <c r="R33" s="83"/>
      <c r="S33" s="83"/>
      <c r="T33" s="84"/>
      <c r="U33" s="156"/>
      <c r="V33" s="191"/>
      <c r="W33" s="192"/>
      <c r="X33" s="83"/>
      <c r="Y33" s="83"/>
      <c r="Z33" s="83"/>
      <c r="AA33" s="156"/>
      <c r="AF33" s="83"/>
      <c r="AG33" s="85"/>
      <c r="AJ33" s="87"/>
    </row>
    <row r="34" spans="1:36" ht="12" customHeight="1">
      <c r="A34" s="93" t="str">
        <f>'Overview in MM_F'!A50</f>
        <v>5.2</v>
      </c>
      <c r="B34" s="94" t="str">
        <f>'Overview in MM_F'!B50</f>
        <v>Referenced to WP4 define and develop content for modules 1-4</v>
      </c>
      <c r="C34" s="82"/>
      <c r="D34" s="83"/>
      <c r="E34" s="84"/>
      <c r="F34" s="83"/>
      <c r="G34" s="83"/>
      <c r="H34" s="83"/>
      <c r="I34" s="156"/>
      <c r="J34" s="108"/>
      <c r="K34" s="108"/>
      <c r="L34" s="108"/>
      <c r="M34" s="108"/>
      <c r="N34" s="108"/>
      <c r="O34" s="157"/>
      <c r="P34" s="108"/>
      <c r="Q34" s="108"/>
      <c r="R34" s="83"/>
      <c r="S34" s="83"/>
      <c r="T34" s="84"/>
      <c r="U34" s="156"/>
      <c r="V34" s="191"/>
      <c r="W34" s="192"/>
      <c r="X34" s="83"/>
      <c r="Y34" s="83"/>
      <c r="Z34" s="83"/>
      <c r="AA34" s="156"/>
      <c r="AF34" s="83"/>
      <c r="AG34" s="85"/>
      <c r="AJ34" s="87"/>
    </row>
    <row r="35" spans="1:36" ht="12" customHeight="1">
      <c r="A35" s="93" t="str">
        <f>'Overview in MM_F'!A51</f>
        <v>5.3</v>
      </c>
      <c r="B35" s="94" t="str">
        <f>'Overview in MM_F'!B51</f>
        <v>Define inputs and outcomes</v>
      </c>
      <c r="C35" s="82"/>
      <c r="D35" s="83"/>
      <c r="E35" s="84"/>
      <c r="F35" s="83"/>
      <c r="G35" s="83"/>
      <c r="H35" s="83"/>
      <c r="I35" s="156"/>
      <c r="J35" s="83"/>
      <c r="K35" s="83"/>
      <c r="L35" s="108"/>
      <c r="M35" s="108"/>
      <c r="N35" s="108"/>
      <c r="O35" s="157"/>
      <c r="P35" s="108"/>
      <c r="Q35" s="108"/>
      <c r="R35" s="83"/>
      <c r="S35" s="83"/>
      <c r="T35" s="84"/>
      <c r="U35" s="156"/>
      <c r="V35" s="191"/>
      <c r="W35" s="192"/>
      <c r="X35" s="83"/>
      <c r="Y35" s="83"/>
      <c r="Z35" s="83"/>
      <c r="AA35" s="156"/>
      <c r="AF35" s="83"/>
      <c r="AG35" s="85"/>
      <c r="AJ35" s="87"/>
    </row>
    <row r="36" spans="1:36" ht="12" customHeight="1">
      <c r="A36" s="93" t="str">
        <f>'Overview in MM_F'!A52</f>
        <v>5.4</v>
      </c>
      <c r="B36" s="94" t="str">
        <f>'Overview in MM_F'!B52</f>
        <v>Transforming content into multimedia presentations as required</v>
      </c>
      <c r="C36" s="82"/>
      <c r="D36" s="83"/>
      <c r="E36" s="84"/>
      <c r="F36" s="83"/>
      <c r="G36" s="83"/>
      <c r="H36" s="83"/>
      <c r="I36" s="156"/>
      <c r="J36" s="83"/>
      <c r="K36" s="83"/>
      <c r="L36" s="108"/>
      <c r="M36" s="108"/>
      <c r="N36" s="108"/>
      <c r="O36" s="157"/>
      <c r="P36" s="108"/>
      <c r="Q36" s="108"/>
      <c r="R36" s="108"/>
      <c r="S36" s="108"/>
      <c r="T36" s="84"/>
      <c r="U36" s="156"/>
      <c r="V36" s="191"/>
      <c r="W36" s="192"/>
      <c r="X36" s="83"/>
      <c r="Y36" s="83"/>
      <c r="Z36" s="83"/>
      <c r="AA36" s="156"/>
      <c r="AF36" s="83"/>
      <c r="AG36" s="85"/>
      <c r="AJ36" s="87"/>
    </row>
    <row r="37" spans="1:36" ht="12" customHeight="1">
      <c r="A37" s="93" t="str">
        <f>'Overview in MM_F'!A53</f>
        <v>5.5</v>
      </c>
      <c r="B37" s="94" t="str">
        <f>'Overview in MM_F'!B53</f>
        <v>Define assessments</v>
      </c>
      <c r="C37" s="82"/>
      <c r="D37" s="83"/>
      <c r="E37" s="84"/>
      <c r="F37" s="83"/>
      <c r="G37" s="83"/>
      <c r="H37" s="83"/>
      <c r="I37" s="156"/>
      <c r="J37" s="83"/>
      <c r="K37" s="83"/>
      <c r="L37" s="83"/>
      <c r="M37" s="83"/>
      <c r="N37" s="83"/>
      <c r="O37" s="85"/>
      <c r="P37" s="83"/>
      <c r="Q37" s="108"/>
      <c r="R37" s="108"/>
      <c r="S37" s="108"/>
      <c r="T37" s="108"/>
      <c r="U37" s="156"/>
      <c r="V37" s="191"/>
      <c r="W37" s="192"/>
      <c r="X37" s="83"/>
      <c r="Y37" s="83"/>
      <c r="Z37" s="83"/>
      <c r="AA37" s="156"/>
      <c r="AF37" s="83"/>
      <c r="AG37" s="85"/>
      <c r="AJ37" s="87"/>
    </row>
    <row r="38" spans="1:36" ht="12" customHeight="1">
      <c r="A38" s="93" t="str">
        <f>'Overview in MM_F'!A54</f>
        <v>5.6</v>
      </c>
      <c r="B38" s="94" t="str">
        <f>'Overview in MM_F'!B54</f>
        <v>Seek accreditation through academic partner institutions</v>
      </c>
      <c r="C38" s="82"/>
      <c r="D38" s="83"/>
      <c r="E38" s="84"/>
      <c r="F38" s="83"/>
      <c r="G38" s="83"/>
      <c r="H38" s="83"/>
      <c r="I38" s="156"/>
      <c r="J38" s="83"/>
      <c r="K38" s="83"/>
      <c r="L38" s="83"/>
      <c r="M38" s="83"/>
      <c r="N38" s="83"/>
      <c r="O38" s="85"/>
      <c r="P38" s="83"/>
      <c r="Q38" s="108"/>
      <c r="R38" s="108"/>
      <c r="S38" s="108"/>
      <c r="T38" s="108"/>
      <c r="U38" s="157"/>
      <c r="V38" s="191"/>
      <c r="W38" s="192"/>
      <c r="X38" s="83"/>
      <c r="Y38" s="83"/>
      <c r="Z38" s="83"/>
      <c r="AA38" s="156"/>
      <c r="AF38" s="83"/>
      <c r="AG38" s="85"/>
      <c r="AJ38" s="87"/>
    </row>
    <row r="39" spans="1:36" ht="12" customHeight="1">
      <c r="A39" s="93" t="str">
        <f>'Overview in MM_F'!A55</f>
        <v>5.7</v>
      </c>
      <c r="B39" s="94" t="str">
        <f>'Overview in MM_F'!B55</f>
        <v>Generating WP summary report and performing Quality Gate</v>
      </c>
      <c r="C39" s="82"/>
      <c r="D39" s="83"/>
      <c r="E39" s="84"/>
      <c r="F39" s="83"/>
      <c r="G39" s="83"/>
      <c r="H39" s="83"/>
      <c r="I39" s="85"/>
      <c r="K39" s="83"/>
      <c r="L39" s="83"/>
      <c r="M39" s="83"/>
      <c r="N39" s="83"/>
      <c r="O39" s="85"/>
      <c r="P39" s="83"/>
      <c r="Q39" s="83"/>
      <c r="R39" s="83"/>
      <c r="U39" s="108"/>
      <c r="V39" s="110" t="s">
        <v>92</v>
      </c>
      <c r="W39" s="192"/>
      <c r="X39" s="83"/>
      <c r="Y39" s="83"/>
      <c r="Z39" s="83"/>
      <c r="AA39" s="156"/>
      <c r="AF39" s="83"/>
      <c r="AG39" s="85"/>
      <c r="AJ39" s="87"/>
    </row>
    <row r="40" spans="1:36" ht="12" customHeight="1">
      <c r="A40" s="98" t="str">
        <f>'Overview in MM_F'!A59</f>
        <v>WP6</v>
      </c>
      <c r="B40" s="99" t="str">
        <f>'Overview in MM_F'!B59</f>
        <v>Design &amp; implement a delivery platform with augmented and virtual reality features</v>
      </c>
      <c r="C40" s="82"/>
      <c r="D40" s="106"/>
      <c r="E40" s="105"/>
      <c r="F40" s="100"/>
      <c r="G40" s="100"/>
      <c r="H40" s="100"/>
      <c r="I40" s="102"/>
      <c r="J40" s="100"/>
      <c r="K40" s="100"/>
      <c r="L40" s="100"/>
      <c r="M40" s="100"/>
      <c r="N40" s="100"/>
      <c r="O40" s="195"/>
      <c r="P40" s="100"/>
      <c r="Q40" s="100"/>
      <c r="R40" s="100"/>
      <c r="S40" s="100"/>
      <c r="T40" s="100"/>
      <c r="U40" s="195"/>
      <c r="V40" s="100"/>
      <c r="W40" s="100"/>
      <c r="X40" s="100"/>
      <c r="Y40" s="103" t="s">
        <v>90</v>
      </c>
      <c r="Z40" s="104" t="s">
        <v>91</v>
      </c>
      <c r="AA40" s="187"/>
      <c r="AB40" s="106"/>
      <c r="AC40" s="106"/>
      <c r="AD40" s="106"/>
      <c r="AE40" s="106"/>
      <c r="AF40" s="106"/>
      <c r="AG40" s="107"/>
      <c r="AJ40" s="87"/>
    </row>
    <row r="41" spans="1:36" ht="12" customHeight="1">
      <c r="A41" s="93" t="str">
        <f>'Overview in MM_F'!A60</f>
        <v>6.1</v>
      </c>
      <c r="B41" s="94" t="str">
        <f>'Overview in MM_F'!B60</f>
        <v>Identify and adapt most commonly used delivery platforms</v>
      </c>
      <c r="C41" s="82"/>
      <c r="D41" s="83"/>
      <c r="E41" s="84"/>
      <c r="F41" s="182"/>
      <c r="G41" s="182"/>
      <c r="H41" s="182"/>
      <c r="I41" s="183"/>
      <c r="J41" s="108"/>
      <c r="L41" s="84"/>
      <c r="M41" s="83"/>
      <c r="N41" s="83"/>
      <c r="O41" s="156"/>
      <c r="R41" s="83"/>
      <c r="S41" s="83"/>
      <c r="T41" s="83"/>
      <c r="U41" s="156"/>
      <c r="V41" s="83"/>
      <c r="W41" s="83"/>
      <c r="X41" s="83"/>
      <c r="Y41" s="83"/>
      <c r="Z41" s="83"/>
      <c r="AA41" s="156"/>
      <c r="AG41" s="111"/>
      <c r="AJ41" s="87"/>
    </row>
    <row r="42" spans="1:36" ht="12" customHeight="1">
      <c r="A42" s="93" t="str">
        <f>'Overview in MM_F'!A61</f>
        <v>6.2</v>
      </c>
      <c r="B42" s="94" t="str">
        <f>'Overview in MM_F'!B61</f>
        <v>User Requirements Definition for the VR Pan European Healthcare training metaverse</v>
      </c>
      <c r="C42" s="82"/>
      <c r="D42" s="83"/>
      <c r="E42" s="84"/>
      <c r="F42" s="83"/>
      <c r="G42" s="83"/>
      <c r="H42" s="182"/>
      <c r="I42" s="197"/>
      <c r="J42" s="108"/>
      <c r="K42" s="108"/>
      <c r="L42" s="84"/>
      <c r="M42" s="83"/>
      <c r="N42" s="83"/>
      <c r="O42" s="156"/>
      <c r="R42" s="83"/>
      <c r="S42" s="83"/>
      <c r="T42" s="83"/>
      <c r="U42" s="156"/>
      <c r="V42" s="83"/>
      <c r="W42" s="83"/>
      <c r="X42" s="83"/>
      <c r="Y42" s="83"/>
      <c r="Z42" s="83"/>
      <c r="AA42" s="156"/>
      <c r="AG42" s="111"/>
      <c r="AJ42" s="87"/>
    </row>
    <row r="43" spans="1:36" ht="12" customHeight="1">
      <c r="A43" s="93" t="str">
        <f>'Overview in MM_F'!A62</f>
        <v>6.3</v>
      </c>
      <c r="B43" s="94" t="str">
        <f>'Overview in MM_F'!B62</f>
        <v>Identification of system / hardware requirements for the Healthcare training metaverse</v>
      </c>
      <c r="C43" s="82"/>
      <c r="D43" s="83"/>
      <c r="E43" s="84"/>
      <c r="F43" s="83"/>
      <c r="G43" s="83"/>
      <c r="H43" s="184"/>
      <c r="I43" s="185"/>
      <c r="J43" s="108"/>
      <c r="K43" s="108"/>
      <c r="L43" s="108"/>
      <c r="M43" s="83"/>
      <c r="N43" s="83"/>
      <c r="O43" s="156"/>
      <c r="R43" s="83"/>
      <c r="S43" s="83"/>
      <c r="T43" s="83"/>
      <c r="U43" s="156"/>
      <c r="W43" s="83"/>
      <c r="X43" s="83"/>
      <c r="AA43" s="189"/>
      <c r="AG43" s="111"/>
      <c r="AJ43" s="87"/>
    </row>
    <row r="44" spans="1:36" ht="12" customHeight="1">
      <c r="A44" s="93" t="str">
        <f>'Overview in MM_F'!A63</f>
        <v>6.4</v>
      </c>
      <c r="B44" s="94" t="str">
        <f>'Overview in MM_F'!B63</f>
        <v>Design and Development of VR Metaverse training Modules</v>
      </c>
      <c r="C44" s="82"/>
      <c r="D44" s="83"/>
      <c r="E44" s="84"/>
      <c r="F44" s="83"/>
      <c r="G44" s="83"/>
      <c r="H44" s="83"/>
      <c r="I44" s="85"/>
      <c r="J44" s="83"/>
      <c r="L44" s="108"/>
      <c r="M44" s="108"/>
      <c r="N44" s="108"/>
      <c r="O44" s="157"/>
      <c r="P44" s="108"/>
      <c r="Q44" s="108"/>
      <c r="R44" s="83"/>
      <c r="S44" s="83"/>
      <c r="T44" s="83"/>
      <c r="U44" s="156"/>
      <c r="W44" s="83"/>
      <c r="X44" s="83"/>
      <c r="AA44" s="111"/>
      <c r="AG44" s="111"/>
      <c r="AJ44" s="87"/>
    </row>
    <row r="45" spans="1:36" ht="12" customHeight="1">
      <c r="A45" s="93" t="str">
        <f>'Overview in MM_F'!A65</f>
        <v>6.6</v>
      </c>
      <c r="B45" s="94" t="str">
        <f>'Overview in MM_F'!B65</f>
        <v>Testing, Improvement and Validation (standalone)</v>
      </c>
      <c r="C45" s="82"/>
      <c r="D45" s="83"/>
      <c r="E45" s="84"/>
      <c r="F45" s="83"/>
      <c r="G45" s="83"/>
      <c r="H45" s="83"/>
      <c r="I45" s="85"/>
      <c r="J45" s="83"/>
      <c r="O45" s="142"/>
      <c r="Q45" s="108"/>
      <c r="R45" s="108"/>
      <c r="S45" s="108"/>
      <c r="T45" s="108"/>
      <c r="U45" s="157"/>
      <c r="W45" s="83"/>
      <c r="X45" s="83"/>
      <c r="AA45" s="111"/>
      <c r="AG45" s="111"/>
      <c r="AJ45" s="87"/>
    </row>
    <row r="46" spans="1:36" ht="12" customHeight="1">
      <c r="A46" s="93" t="str">
        <f>'Overview in MM_F'!A66</f>
        <v>6.7</v>
      </c>
      <c r="B46" s="94" t="str">
        <f>'Overview in MM_F'!B66</f>
        <v>Pilot roll out support</v>
      </c>
      <c r="C46" s="82"/>
      <c r="D46" s="83"/>
      <c r="E46" s="84"/>
      <c r="F46" s="83"/>
      <c r="G46" s="83"/>
      <c r="H46" s="83"/>
      <c r="I46" s="85"/>
      <c r="J46" s="83"/>
      <c r="O46" s="142"/>
      <c r="R46" s="83"/>
      <c r="S46" s="83"/>
      <c r="T46" s="108"/>
      <c r="U46" s="157"/>
      <c r="V46" s="108"/>
      <c r="W46" s="108"/>
      <c r="X46" s="108"/>
      <c r="Y46" s="108"/>
      <c r="AA46" s="111"/>
      <c r="AG46" s="111"/>
      <c r="AJ46" s="87"/>
    </row>
    <row r="47" spans="1:36" ht="12" customHeight="1">
      <c r="A47" s="93" t="str">
        <f>'Overview in MM_F'!A67</f>
        <v>6.8</v>
      </c>
      <c r="B47" s="94" t="str">
        <f>'Overview in MM_F'!B67</f>
        <v>Generating WP summary report and performing Quality Gate</v>
      </c>
      <c r="C47" s="82"/>
      <c r="D47" s="83"/>
      <c r="E47" s="84"/>
      <c r="F47" s="83"/>
      <c r="G47" s="83"/>
      <c r="H47" s="83"/>
      <c r="I47" s="85"/>
      <c r="J47" s="83"/>
      <c r="O47" s="142"/>
      <c r="R47" s="83"/>
      <c r="S47" s="83"/>
      <c r="T47" s="83"/>
      <c r="U47" s="156"/>
      <c r="X47" s="108"/>
      <c r="Y47" s="110" t="s">
        <v>92</v>
      </c>
      <c r="AA47" s="111"/>
      <c r="AG47" s="111"/>
      <c r="AJ47" s="87"/>
    </row>
    <row r="48" spans="1:36" ht="12" customHeight="1">
      <c r="A48" s="98" t="str">
        <f>'Overview in MM_F'!A71</f>
        <v>WP7</v>
      </c>
      <c r="B48" s="99" t="str">
        <f>'Overview in MM_F'!B71</f>
        <v>Localising the module content into partner regions and testing the language versions with selected trainees</v>
      </c>
      <c r="C48" s="82"/>
      <c r="D48" s="106"/>
      <c r="E48" s="105"/>
      <c r="F48" s="106"/>
      <c r="G48" s="106"/>
      <c r="H48" s="106"/>
      <c r="I48" s="107"/>
      <c r="J48" s="106"/>
      <c r="K48" s="105"/>
      <c r="L48" s="106"/>
      <c r="M48" s="106"/>
      <c r="N48" s="106"/>
      <c r="O48" s="187"/>
      <c r="P48" s="100"/>
      <c r="Q48" s="100"/>
      <c r="R48" s="100"/>
      <c r="S48" s="100"/>
      <c r="T48" s="100"/>
      <c r="U48" s="195"/>
      <c r="V48" s="100"/>
      <c r="W48" s="100"/>
      <c r="X48" s="100"/>
      <c r="Y48" s="100"/>
      <c r="Z48" s="103" t="s">
        <v>90</v>
      </c>
      <c r="AA48" s="104" t="s">
        <v>91</v>
      </c>
      <c r="AB48" s="106"/>
      <c r="AC48" s="106"/>
      <c r="AD48" s="106"/>
      <c r="AE48" s="106"/>
      <c r="AF48" s="106"/>
      <c r="AG48" s="187"/>
      <c r="AJ48" s="87"/>
    </row>
    <row r="49" spans="1:36" ht="12" customHeight="1">
      <c r="A49" s="93" t="str">
        <f>'Overview in MM_F'!A72</f>
        <v>7.1</v>
      </c>
      <c r="B49" s="94" t="str">
        <f>'Overview in MM_F'!B72</f>
        <v>Translating common core module content into partner panguages</v>
      </c>
      <c r="C49" s="82"/>
      <c r="D49" s="83"/>
      <c r="E49" s="84"/>
      <c r="F49" s="83"/>
      <c r="G49" s="83"/>
      <c r="H49" s="83"/>
      <c r="I49" s="85"/>
      <c r="J49" s="83"/>
      <c r="K49" s="84"/>
      <c r="L49" s="83"/>
      <c r="M49" s="83"/>
      <c r="N49" s="83"/>
      <c r="O49" s="85"/>
      <c r="P49" s="108"/>
      <c r="Q49" s="108"/>
      <c r="R49" s="108"/>
      <c r="S49" s="108"/>
      <c r="T49" s="108"/>
      <c r="U49" s="157"/>
      <c r="AA49" s="111"/>
      <c r="AG49" s="111"/>
      <c r="AJ49" s="87"/>
    </row>
    <row r="50" spans="1:36" ht="12" customHeight="1">
      <c r="A50" s="93" t="str">
        <f>'Overview in MM_F'!A73</f>
        <v>7.2</v>
      </c>
      <c r="B50" s="94" t="str">
        <f>'Overview in MM_F'!B73</f>
        <v>Translating the Platform interface and messages into required partner languages</v>
      </c>
      <c r="C50" s="82"/>
      <c r="D50" s="83"/>
      <c r="E50" s="84"/>
      <c r="F50" s="83"/>
      <c r="G50" s="83"/>
      <c r="H50" s="83"/>
      <c r="I50" s="85"/>
      <c r="J50" s="83"/>
      <c r="K50" s="84"/>
      <c r="L50" s="83"/>
      <c r="M50" s="83"/>
      <c r="N50" s="83"/>
      <c r="O50" s="85"/>
      <c r="P50" s="108"/>
      <c r="Q50" s="108"/>
      <c r="R50" s="108"/>
      <c r="S50" s="108"/>
      <c r="T50" s="108"/>
      <c r="U50" s="157"/>
      <c r="AA50" s="111"/>
      <c r="AG50" s="111"/>
      <c r="AJ50" s="87"/>
    </row>
    <row r="51" spans="1:36" ht="12" customHeight="1">
      <c r="A51" s="93" t="str">
        <f>'Overview in MM_F'!A74</f>
        <v>7.3</v>
      </c>
      <c r="B51" s="94" t="str">
        <f>'Overview in MM_F'!B74</f>
        <v>Select volunter trainees to test localised modules on the platform (w/o PO)</v>
      </c>
      <c r="C51" s="82"/>
      <c r="D51" s="83"/>
      <c r="E51" s="84"/>
      <c r="F51" s="83"/>
      <c r="G51" s="83"/>
      <c r="H51" s="83"/>
      <c r="I51" s="85"/>
      <c r="J51" s="83"/>
      <c r="K51" s="84"/>
      <c r="L51" s="83"/>
      <c r="M51" s="83"/>
      <c r="N51" s="83"/>
      <c r="O51" s="85"/>
      <c r="P51" s="83"/>
      <c r="Q51" s="83"/>
      <c r="T51" s="108"/>
      <c r="U51" s="157"/>
      <c r="V51" s="108"/>
      <c r="W51" s="108"/>
      <c r="X51" s="108"/>
      <c r="AA51" s="111"/>
      <c r="AG51" s="111"/>
      <c r="AJ51" s="87"/>
    </row>
    <row r="52" spans="1:36" ht="12" customHeight="1">
      <c r="A52" s="93" t="str">
        <f>'Overview in MM_F'!A75</f>
        <v>7.4</v>
      </c>
      <c r="B52" s="94" t="str">
        <f>'Overview in MM_F'!B75</f>
        <v xml:space="preserve">Improve module content delivery based on reslts from 7.3  </v>
      </c>
      <c r="C52" s="112"/>
      <c r="D52" s="83"/>
      <c r="E52" s="84"/>
      <c r="F52" s="83"/>
      <c r="G52" s="83"/>
      <c r="H52" s="83"/>
      <c r="I52" s="85"/>
      <c r="J52" s="83"/>
      <c r="K52" s="84"/>
      <c r="L52" s="83"/>
      <c r="M52" s="83"/>
      <c r="N52" s="83"/>
      <c r="O52" s="85"/>
      <c r="P52" s="83"/>
      <c r="Q52" s="83"/>
      <c r="U52" s="111"/>
      <c r="W52" s="108"/>
      <c r="X52" s="108"/>
      <c r="Y52" s="108"/>
      <c r="AA52" s="111"/>
      <c r="AD52" s="83"/>
      <c r="AE52" s="83"/>
      <c r="AF52" s="83"/>
      <c r="AG52" s="85"/>
      <c r="AJ52" s="87"/>
    </row>
    <row r="53" spans="1:36" ht="12" customHeight="1">
      <c r="A53" s="93" t="str">
        <f>'Overview in MM_F'!A76</f>
        <v>7.5</v>
      </c>
      <c r="B53" s="94" t="str">
        <f>'Overview in MM_F'!B76</f>
        <v>Generating WP summary report and performing Quality Gate</v>
      </c>
      <c r="C53" s="82"/>
      <c r="D53" s="83"/>
      <c r="E53" s="84"/>
      <c r="F53" s="83"/>
      <c r="G53" s="83"/>
      <c r="H53" s="83"/>
      <c r="I53" s="85"/>
      <c r="J53" s="83"/>
      <c r="K53" s="84"/>
      <c r="L53" s="83"/>
      <c r="M53" s="83"/>
      <c r="N53" s="83"/>
      <c r="O53" s="85"/>
      <c r="P53" s="83"/>
      <c r="Q53" s="83"/>
      <c r="R53" s="83"/>
      <c r="S53" s="83"/>
      <c r="T53" s="83"/>
      <c r="U53" s="85"/>
      <c r="Y53" s="108"/>
      <c r="Z53" s="110" t="s">
        <v>92</v>
      </c>
      <c r="AA53" s="111"/>
      <c r="AG53" s="111"/>
      <c r="AJ53" s="87"/>
    </row>
    <row r="54" spans="1:36" ht="12" customHeight="1">
      <c r="A54" s="98" t="str">
        <f>'Overview in MM_F'!A80</f>
        <v>WP8</v>
      </c>
      <c r="B54" s="99" t="str">
        <f>'Overview in MM_F'!B80</f>
        <v>Delivering and validating the modules with target group participants</v>
      </c>
      <c r="C54" s="82"/>
      <c r="D54" s="106"/>
      <c r="E54" s="105"/>
      <c r="F54" s="106"/>
      <c r="G54" s="106"/>
      <c r="H54" s="106"/>
      <c r="I54" s="107"/>
      <c r="J54" s="106"/>
      <c r="K54" s="105"/>
      <c r="L54" s="106"/>
      <c r="M54" s="106"/>
      <c r="N54" s="106"/>
      <c r="O54" s="107"/>
      <c r="P54" s="106"/>
      <c r="Q54" s="106"/>
      <c r="R54" s="106"/>
      <c r="S54" s="106"/>
      <c r="T54" s="106"/>
      <c r="U54" s="107"/>
      <c r="V54" s="100"/>
      <c r="W54" s="100"/>
      <c r="X54" s="100"/>
      <c r="Y54" s="100"/>
      <c r="Z54" s="100"/>
      <c r="AA54" s="195"/>
      <c r="AB54" s="100"/>
      <c r="AC54" s="100"/>
      <c r="AD54" s="100"/>
      <c r="AE54" s="100"/>
      <c r="AF54" s="100"/>
      <c r="AG54" s="103" t="s">
        <v>90</v>
      </c>
      <c r="AH54" s="104" t="s">
        <v>91</v>
      </c>
      <c r="AJ54" s="87"/>
    </row>
    <row r="55" spans="1:36" ht="12" customHeight="1">
      <c r="A55" s="93" t="str">
        <f>'Overview in MM_F'!A81</f>
        <v>8.1</v>
      </c>
      <c r="B55" s="94" t="str">
        <f>'Overview in MM_F'!B81</f>
        <v>Promoting the modules through the participating HEI and Multipiers</v>
      </c>
      <c r="C55" s="82"/>
      <c r="D55" s="83"/>
      <c r="E55" s="84"/>
      <c r="F55" s="83"/>
      <c r="G55" s="83"/>
      <c r="H55" s="83"/>
      <c r="I55" s="85"/>
      <c r="J55" s="83"/>
      <c r="K55" s="84"/>
      <c r="L55" s="83"/>
      <c r="M55" s="83"/>
      <c r="N55" s="83"/>
      <c r="O55" s="85"/>
      <c r="P55" s="83"/>
      <c r="Q55" s="83"/>
      <c r="R55" s="83"/>
      <c r="S55" s="83"/>
      <c r="T55" s="83"/>
      <c r="U55" s="85"/>
      <c r="V55" s="108"/>
      <c r="W55" s="108"/>
      <c r="X55" s="108"/>
      <c r="Y55" s="108"/>
      <c r="AA55" s="111"/>
      <c r="AG55" s="111"/>
      <c r="AJ55" s="87"/>
    </row>
    <row r="56" spans="1:36" ht="12" customHeight="1">
      <c r="A56" s="93" t="str">
        <f>'Overview in MM_F'!A82</f>
        <v>8.2</v>
      </c>
      <c r="B56" s="94" t="str">
        <f>'Overview in MM_F'!B82</f>
        <v>Deliver each module to at least 100 learners drawn from the target groups with a total of 500 or more</v>
      </c>
      <c r="C56" s="82"/>
      <c r="D56" s="83"/>
      <c r="E56" s="84"/>
      <c r="F56" s="83"/>
      <c r="G56" s="83"/>
      <c r="H56" s="83"/>
      <c r="I56" s="85"/>
      <c r="J56" s="83"/>
      <c r="K56" s="84"/>
      <c r="L56" s="83"/>
      <c r="M56" s="83"/>
      <c r="N56" s="83"/>
      <c r="O56" s="85"/>
      <c r="P56" s="83"/>
      <c r="Q56" s="83"/>
      <c r="R56" s="83"/>
      <c r="S56" s="83"/>
      <c r="T56" s="83"/>
      <c r="U56" s="85"/>
      <c r="Y56" s="108"/>
      <c r="Z56" s="108"/>
      <c r="AA56" s="157"/>
      <c r="AB56" s="108"/>
      <c r="AC56" s="108"/>
      <c r="AD56" s="108"/>
      <c r="AE56" s="108"/>
      <c r="AG56" s="111"/>
      <c r="AJ56" s="87"/>
    </row>
    <row r="57" spans="1:36" ht="12" customHeight="1">
      <c r="A57" s="93" t="str">
        <f>'Overview in MM_F'!A34</f>
        <v>3.5</v>
      </c>
      <c r="B57" s="94" t="str">
        <f>'Overview in MM_F'!B34</f>
        <v>Evaluation of module content and delivery with module alumni in WP8</v>
      </c>
      <c r="C57" s="82"/>
      <c r="D57" s="83"/>
      <c r="E57" s="84"/>
      <c r="F57" s="83"/>
      <c r="G57" s="83"/>
      <c r="H57" s="83"/>
      <c r="I57" s="85"/>
      <c r="J57" s="83"/>
      <c r="K57" s="84"/>
      <c r="L57" s="83"/>
      <c r="M57" s="83"/>
      <c r="N57" s="83"/>
      <c r="O57" s="85"/>
      <c r="P57" s="83"/>
      <c r="Q57" s="83"/>
      <c r="R57" s="83"/>
      <c r="S57" s="83"/>
      <c r="T57" s="83"/>
      <c r="U57" s="85"/>
      <c r="AA57" s="111"/>
      <c r="AD57" s="108"/>
      <c r="AE57" s="108"/>
      <c r="AF57" s="108"/>
      <c r="AG57" s="111"/>
      <c r="AJ57" s="87"/>
    </row>
    <row r="58" spans="1:36" ht="12" customHeight="1">
      <c r="A58" s="93" t="str">
        <f>'Overview in MM_F'!A83</f>
        <v>8.3</v>
      </c>
      <c r="B58" s="94" t="str">
        <f>'Overview in MM_F'!B83</f>
        <v>Adjust module(s) based ob feedback received from Evaluation WP</v>
      </c>
      <c r="C58" s="82"/>
      <c r="D58" s="83"/>
      <c r="E58" s="84"/>
      <c r="F58" s="83"/>
      <c r="G58" s="83"/>
      <c r="H58" s="83"/>
      <c r="I58" s="85"/>
      <c r="J58" s="83"/>
      <c r="K58" s="84"/>
      <c r="L58" s="83"/>
      <c r="M58" s="83"/>
      <c r="N58" s="83"/>
      <c r="O58" s="85"/>
      <c r="P58" s="83"/>
      <c r="Q58" s="83"/>
      <c r="R58" s="83"/>
      <c r="S58" s="83"/>
      <c r="T58" s="83"/>
      <c r="U58" s="85"/>
      <c r="AA58" s="111"/>
      <c r="AE58" s="108"/>
      <c r="AF58" s="108"/>
      <c r="AG58" s="244"/>
      <c r="AJ58" s="87"/>
    </row>
    <row r="59" spans="1:36" ht="12" customHeight="1" thickBot="1">
      <c r="A59" s="248" t="str">
        <f>'Overview in MM_F'!A84</f>
        <v>8.4</v>
      </c>
      <c r="B59" s="249" t="str">
        <f>'Overview in MM_F'!B67</f>
        <v>Generating WP summary report and performing Quality Gate</v>
      </c>
      <c r="C59" s="163"/>
      <c r="D59" s="250"/>
      <c r="E59" s="251"/>
      <c r="F59" s="250"/>
      <c r="G59" s="250"/>
      <c r="H59" s="250"/>
      <c r="I59" s="252"/>
      <c r="J59" s="250"/>
      <c r="K59" s="251"/>
      <c r="L59" s="250"/>
      <c r="M59" s="250"/>
      <c r="N59" s="250"/>
      <c r="O59" s="252"/>
      <c r="P59" s="250"/>
      <c r="Q59" s="250"/>
      <c r="R59" s="250"/>
      <c r="S59" s="250"/>
      <c r="T59" s="250"/>
      <c r="U59" s="252"/>
      <c r="V59" s="253"/>
      <c r="W59" s="253"/>
      <c r="X59" s="253"/>
      <c r="Y59" s="253"/>
      <c r="Z59" s="253"/>
      <c r="AA59" s="254"/>
      <c r="AB59" s="253"/>
      <c r="AC59" s="253"/>
      <c r="AD59" s="253"/>
      <c r="AE59" s="253"/>
      <c r="AF59" s="255"/>
      <c r="AG59" s="256" t="s">
        <v>92</v>
      </c>
      <c r="AH59" s="253"/>
      <c r="AI59" s="253"/>
      <c r="AJ59" s="87"/>
    </row>
    <row r="60" spans="1:36" ht="12.75" customHeight="1">
      <c r="A60" s="245" t="s">
        <v>91</v>
      </c>
      <c r="B60" s="246" t="s">
        <v>95</v>
      </c>
      <c r="C60" s="161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</row>
    <row r="61" spans="1:36" ht="12.75" customHeight="1">
      <c r="A61" s="127" t="s">
        <v>96</v>
      </c>
      <c r="B61" s="126" t="s">
        <v>97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</row>
    <row r="62" spans="1:36" ht="12.75" customHeight="1">
      <c r="A62" s="110" t="s">
        <v>92</v>
      </c>
      <c r="B62" s="128" t="s">
        <v>98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</row>
    <row r="63" spans="1:36" ht="12.75" customHeight="1">
      <c r="A63" s="103" t="s">
        <v>90</v>
      </c>
      <c r="B63" s="257" t="s">
        <v>99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</row>
    <row r="64" spans="1:36" ht="12.75" customHeight="1">
      <c r="A64" s="122" t="s">
        <v>94</v>
      </c>
      <c r="B64" s="129" t="s">
        <v>100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4"/>
    </row>
    <row r="65" spans="1:13" ht="12.75" customHeight="1">
      <c r="A65" s="80"/>
      <c r="B65" s="129"/>
      <c r="D65" s="114"/>
      <c r="E65" s="114"/>
      <c r="F65" s="114"/>
      <c r="G65" s="114"/>
      <c r="H65" s="114"/>
      <c r="I65" s="114"/>
      <c r="J65" s="114"/>
      <c r="K65" s="114"/>
      <c r="L65" s="114"/>
      <c r="M65" s="114"/>
    </row>
    <row r="66" spans="1:13" ht="12.75" customHeight="1">
      <c r="A66" s="80"/>
      <c r="B66" s="129"/>
      <c r="D66" s="114"/>
      <c r="E66" s="114"/>
      <c r="F66" s="114"/>
      <c r="G66" s="114"/>
      <c r="H66" s="114"/>
      <c r="I66" s="114"/>
      <c r="J66" s="114"/>
      <c r="K66" s="114"/>
      <c r="L66" s="114"/>
      <c r="M66" s="114"/>
    </row>
    <row r="67" spans="1:13" ht="12.75" customHeight="1">
      <c r="A67" s="80"/>
      <c r="B67" s="129"/>
      <c r="D67" s="114"/>
      <c r="E67" s="114"/>
      <c r="F67" s="114"/>
      <c r="G67" s="114"/>
      <c r="H67" s="114"/>
      <c r="I67" s="114"/>
      <c r="J67" s="114"/>
      <c r="K67" s="114"/>
      <c r="L67" s="114"/>
      <c r="M67" s="114"/>
    </row>
    <row r="68" spans="1:13" ht="12.75" customHeight="1">
      <c r="A68" s="80"/>
      <c r="B68" s="130"/>
      <c r="D68" s="114"/>
      <c r="E68" s="114"/>
      <c r="F68" s="114"/>
      <c r="G68" s="114"/>
      <c r="H68" s="114"/>
      <c r="I68" s="114"/>
      <c r="J68" s="114"/>
      <c r="K68" s="114"/>
      <c r="L68" s="114"/>
      <c r="M68" s="114"/>
    </row>
    <row r="69" spans="1:13" ht="12.75" customHeight="1">
      <c r="A69" s="80"/>
      <c r="B69" s="130"/>
      <c r="D69" s="114"/>
      <c r="E69" s="114"/>
      <c r="F69" s="114"/>
      <c r="G69" s="114"/>
      <c r="H69" s="114"/>
      <c r="I69" s="114"/>
      <c r="J69" s="114"/>
      <c r="K69" s="114"/>
      <c r="L69" s="114"/>
      <c r="M69" s="114"/>
    </row>
    <row r="70" spans="1:13" ht="12.75" customHeight="1">
      <c r="A70" s="80"/>
      <c r="B70" s="130"/>
      <c r="D70" s="114"/>
      <c r="E70" s="114"/>
      <c r="F70" s="114"/>
      <c r="G70" s="114"/>
      <c r="H70" s="114"/>
      <c r="I70" s="114"/>
      <c r="J70" s="114"/>
      <c r="K70" s="114"/>
      <c r="L70" s="114"/>
      <c r="M70" s="114"/>
    </row>
    <row r="71" spans="1:13" ht="12.75" customHeight="1">
      <c r="A71" s="80"/>
      <c r="B71" s="130"/>
      <c r="D71" s="114"/>
      <c r="E71" s="114"/>
      <c r="F71" s="114"/>
      <c r="G71" s="114"/>
      <c r="H71" s="114"/>
      <c r="I71" s="114"/>
      <c r="J71" s="114"/>
      <c r="K71" s="114"/>
      <c r="L71" s="114"/>
      <c r="M71" s="114"/>
    </row>
    <row r="72" spans="1:13" ht="12.75" customHeight="1">
      <c r="A72" s="80"/>
      <c r="B72" s="130"/>
      <c r="D72" s="114"/>
      <c r="E72" s="114"/>
      <c r="F72" s="114"/>
      <c r="G72" s="114"/>
      <c r="H72" s="114"/>
      <c r="I72" s="114"/>
      <c r="J72" s="114"/>
      <c r="K72" s="114"/>
      <c r="L72" s="114"/>
      <c r="M72" s="114"/>
    </row>
    <row r="73" spans="1:13" ht="12.75" customHeight="1">
      <c r="A73" s="80"/>
      <c r="B73" s="130"/>
      <c r="D73" s="114"/>
      <c r="E73" s="114"/>
      <c r="F73" s="114"/>
      <c r="G73" s="114"/>
      <c r="H73" s="114"/>
      <c r="I73" s="114"/>
      <c r="J73" s="114"/>
      <c r="K73" s="114"/>
      <c r="L73" s="114"/>
      <c r="M73" s="114"/>
    </row>
    <row r="74" spans="1:13" ht="12.75" customHeight="1">
      <c r="A74" s="80"/>
      <c r="B74" s="130"/>
      <c r="D74" s="114"/>
      <c r="E74" s="114"/>
      <c r="F74" s="114"/>
      <c r="G74" s="114"/>
      <c r="H74" s="114"/>
      <c r="I74" s="114"/>
      <c r="J74" s="114"/>
      <c r="K74" s="114"/>
      <c r="L74" s="114"/>
      <c r="M74" s="114"/>
    </row>
    <row r="75" spans="1:13" ht="12.75" customHeight="1">
      <c r="A75" s="80"/>
      <c r="B75" s="130"/>
      <c r="D75" s="114"/>
      <c r="E75" s="114"/>
      <c r="F75" s="114"/>
      <c r="G75" s="114"/>
      <c r="H75" s="114"/>
      <c r="I75" s="114"/>
      <c r="J75" s="114"/>
      <c r="K75" s="114"/>
      <c r="L75" s="114"/>
      <c r="M75" s="114"/>
    </row>
    <row r="76" spans="1:13" ht="12.75" customHeight="1">
      <c r="A76" s="80"/>
      <c r="B76" s="130"/>
      <c r="D76" s="114"/>
      <c r="E76" s="114"/>
      <c r="F76" s="114"/>
      <c r="G76" s="114"/>
      <c r="H76" s="114"/>
      <c r="I76" s="114"/>
      <c r="J76" s="114"/>
      <c r="K76" s="114"/>
      <c r="L76" s="114"/>
      <c r="M76" s="114"/>
    </row>
    <row r="77" spans="1:13" ht="12.75" customHeight="1">
      <c r="A77" s="80"/>
      <c r="B77" s="130"/>
      <c r="D77" s="114"/>
      <c r="E77" s="114"/>
      <c r="F77" s="114"/>
      <c r="G77" s="114"/>
      <c r="H77" s="114"/>
      <c r="I77" s="114"/>
      <c r="J77" s="114"/>
      <c r="K77" s="114"/>
      <c r="L77" s="114"/>
      <c r="M77" s="114"/>
    </row>
    <row r="78" spans="1:13" ht="12.75" customHeight="1">
      <c r="A78" s="80"/>
      <c r="B78" s="130"/>
      <c r="D78" s="114"/>
      <c r="E78" s="114"/>
      <c r="F78" s="114"/>
      <c r="G78" s="114"/>
      <c r="H78" s="114"/>
      <c r="I78" s="114"/>
      <c r="J78" s="114"/>
      <c r="K78" s="114"/>
      <c r="L78" s="114"/>
      <c r="M78" s="114"/>
    </row>
    <row r="79" spans="1:13" ht="12.75" customHeight="1">
      <c r="A79" s="80"/>
      <c r="B79" s="130"/>
      <c r="D79" s="114"/>
      <c r="E79" s="114"/>
      <c r="F79" s="114"/>
      <c r="G79" s="114"/>
      <c r="H79" s="114"/>
      <c r="I79" s="114"/>
      <c r="J79" s="114"/>
      <c r="K79" s="114"/>
      <c r="L79" s="114"/>
      <c r="M79" s="114"/>
    </row>
    <row r="80" spans="1:13" ht="12.75" customHeight="1">
      <c r="A80" s="80"/>
      <c r="B80" s="130"/>
      <c r="D80" s="114"/>
      <c r="E80" s="114"/>
      <c r="F80" s="114"/>
      <c r="G80" s="114"/>
      <c r="H80" s="114"/>
      <c r="I80" s="114"/>
      <c r="J80" s="114"/>
      <c r="K80" s="114"/>
      <c r="L80" s="114"/>
      <c r="M80" s="114"/>
    </row>
    <row r="81" spans="1:13" ht="12.75" customHeight="1">
      <c r="A81" s="80"/>
      <c r="B81" s="130"/>
      <c r="D81" s="114"/>
      <c r="E81" s="114"/>
      <c r="F81" s="114"/>
      <c r="G81" s="114"/>
      <c r="H81" s="114"/>
      <c r="I81" s="114"/>
      <c r="J81" s="114"/>
      <c r="K81" s="114"/>
      <c r="L81" s="114"/>
      <c r="M81" s="114"/>
    </row>
    <row r="82" spans="1:13" ht="12.75" customHeight="1">
      <c r="A82" s="80"/>
      <c r="B82" s="130"/>
      <c r="D82" s="114"/>
      <c r="E82" s="114"/>
      <c r="F82" s="114"/>
      <c r="G82" s="114"/>
      <c r="H82" s="114"/>
      <c r="I82" s="114"/>
      <c r="J82" s="114"/>
      <c r="K82" s="114"/>
      <c r="L82" s="114"/>
      <c r="M82" s="114"/>
    </row>
    <row r="83" spans="1:13" ht="12.75" customHeight="1">
      <c r="A83" s="80"/>
      <c r="B83" s="130"/>
      <c r="D83" s="114"/>
      <c r="E83" s="114"/>
      <c r="F83" s="114"/>
      <c r="G83" s="114"/>
      <c r="H83" s="114"/>
      <c r="I83" s="114"/>
      <c r="J83" s="114"/>
      <c r="K83" s="114"/>
      <c r="L83" s="114"/>
      <c r="M83" s="114"/>
    </row>
    <row r="84" spans="1:13" ht="12.75" customHeight="1">
      <c r="A84" s="80"/>
      <c r="B84" s="130"/>
      <c r="D84" s="114"/>
      <c r="E84" s="114"/>
      <c r="F84" s="114"/>
      <c r="G84" s="114"/>
      <c r="H84" s="114"/>
      <c r="I84" s="114"/>
      <c r="J84" s="114"/>
      <c r="K84" s="114"/>
      <c r="L84" s="114"/>
      <c r="M84" s="114"/>
    </row>
    <row r="85" spans="1:13" ht="12.75" customHeight="1">
      <c r="A85" s="80"/>
      <c r="B85" s="130"/>
      <c r="D85" s="114"/>
      <c r="E85" s="114"/>
      <c r="F85" s="114"/>
      <c r="G85" s="114"/>
      <c r="H85" s="114"/>
      <c r="I85" s="114"/>
      <c r="J85" s="114"/>
      <c r="K85" s="114"/>
      <c r="L85" s="114"/>
      <c r="M85" s="114"/>
    </row>
    <row r="86" spans="1:13" ht="12.75" customHeight="1">
      <c r="A86" s="80"/>
      <c r="B86" s="130"/>
      <c r="D86" s="114"/>
      <c r="E86" s="114"/>
      <c r="F86" s="114"/>
      <c r="G86" s="114"/>
      <c r="H86" s="114"/>
      <c r="I86" s="114"/>
      <c r="J86" s="114"/>
      <c r="K86" s="114"/>
      <c r="L86" s="114"/>
      <c r="M86" s="114"/>
    </row>
    <row r="87" spans="1:13" ht="12.75" customHeight="1">
      <c r="A87" s="80"/>
      <c r="B87" s="130"/>
      <c r="D87" s="114"/>
      <c r="E87" s="114"/>
      <c r="F87" s="114"/>
      <c r="G87" s="114"/>
      <c r="H87" s="114"/>
      <c r="I87" s="114"/>
      <c r="J87" s="114"/>
      <c r="K87" s="114"/>
      <c r="L87" s="114"/>
      <c r="M87" s="114"/>
    </row>
    <row r="88" spans="1:13" ht="12.75" customHeight="1">
      <c r="A88" s="80"/>
      <c r="B88" s="130"/>
      <c r="D88" s="114"/>
      <c r="E88" s="114"/>
      <c r="F88" s="114"/>
      <c r="G88" s="114"/>
      <c r="H88" s="114"/>
      <c r="I88" s="114"/>
      <c r="J88" s="114"/>
      <c r="K88" s="114"/>
      <c r="L88" s="114"/>
      <c r="M88" s="114"/>
    </row>
    <row r="89" spans="1:13" ht="12.75" customHeight="1">
      <c r="A89" s="80"/>
      <c r="B89" s="130"/>
      <c r="D89" s="114"/>
      <c r="E89" s="114"/>
      <c r="F89" s="114"/>
      <c r="G89" s="114"/>
      <c r="H89" s="114"/>
      <c r="I89" s="114"/>
      <c r="J89" s="114"/>
      <c r="K89" s="114"/>
      <c r="L89" s="114"/>
      <c r="M89" s="114"/>
    </row>
    <row r="90" spans="1:13" ht="12.75" customHeight="1">
      <c r="A90" s="80"/>
      <c r="B90" s="130"/>
      <c r="D90" s="114"/>
      <c r="E90" s="114"/>
      <c r="F90" s="114"/>
      <c r="G90" s="114"/>
      <c r="H90" s="114"/>
      <c r="I90" s="114"/>
      <c r="J90" s="114"/>
      <c r="K90" s="114"/>
      <c r="L90" s="114"/>
      <c r="M90" s="114"/>
    </row>
    <row r="91" spans="1:13" ht="12.75" customHeight="1">
      <c r="A91" s="80"/>
      <c r="B91" s="130"/>
      <c r="D91" s="114"/>
      <c r="E91" s="114"/>
      <c r="F91" s="114"/>
      <c r="G91" s="114"/>
      <c r="H91" s="114"/>
      <c r="I91" s="114"/>
      <c r="J91" s="114"/>
      <c r="K91" s="114"/>
      <c r="L91" s="114"/>
      <c r="M91" s="114"/>
    </row>
    <row r="92" spans="1:13" ht="12.75" customHeight="1">
      <c r="A92" s="80"/>
      <c r="B92" s="130"/>
      <c r="D92" s="114"/>
      <c r="E92" s="114"/>
      <c r="F92" s="114"/>
      <c r="G92" s="114"/>
      <c r="H92" s="114"/>
      <c r="I92" s="114"/>
      <c r="J92" s="114"/>
      <c r="K92" s="114"/>
      <c r="L92" s="114"/>
      <c r="M92" s="114"/>
    </row>
    <row r="93" spans="1:13" ht="12.75" customHeight="1">
      <c r="A93" s="80"/>
      <c r="B93" s="130"/>
      <c r="D93" s="114"/>
      <c r="E93" s="114"/>
      <c r="F93" s="114"/>
      <c r="G93" s="114"/>
      <c r="H93" s="114"/>
      <c r="I93" s="114"/>
      <c r="J93" s="114"/>
      <c r="K93" s="114"/>
      <c r="L93" s="114"/>
      <c r="M93" s="114"/>
    </row>
    <row r="94" spans="1:13" ht="12.75" customHeight="1">
      <c r="A94" s="80"/>
      <c r="B94" s="130"/>
      <c r="D94" s="114"/>
      <c r="E94" s="114"/>
      <c r="F94" s="114"/>
      <c r="G94" s="114"/>
      <c r="H94" s="114"/>
      <c r="I94" s="114"/>
      <c r="J94" s="114"/>
      <c r="K94" s="114"/>
      <c r="L94" s="114"/>
      <c r="M94" s="114"/>
    </row>
    <row r="95" spans="1:13" ht="12.75" customHeight="1">
      <c r="A95" s="80"/>
      <c r="B95" s="130"/>
      <c r="D95" s="114"/>
      <c r="E95" s="114"/>
      <c r="F95" s="114"/>
      <c r="G95" s="114"/>
      <c r="H95" s="114"/>
      <c r="I95" s="114"/>
      <c r="J95" s="114"/>
      <c r="K95" s="114"/>
      <c r="L95" s="114"/>
      <c r="M95" s="114"/>
    </row>
    <row r="96" spans="1:13" ht="12.75" customHeight="1">
      <c r="A96" s="80"/>
      <c r="B96" s="130"/>
      <c r="D96" s="114"/>
      <c r="E96" s="114"/>
      <c r="F96" s="114"/>
      <c r="G96" s="114"/>
      <c r="H96" s="114"/>
      <c r="I96" s="114"/>
      <c r="J96" s="114"/>
      <c r="K96" s="114"/>
      <c r="L96" s="114"/>
      <c r="M96" s="114"/>
    </row>
    <row r="97" spans="1:13" ht="12.75" customHeight="1">
      <c r="A97" s="80"/>
      <c r="B97" s="130"/>
      <c r="D97" s="114"/>
      <c r="E97" s="114"/>
      <c r="F97" s="114"/>
      <c r="G97" s="114"/>
      <c r="H97" s="114"/>
      <c r="I97" s="114"/>
      <c r="J97" s="114"/>
      <c r="K97" s="114"/>
      <c r="L97" s="114"/>
      <c r="M97" s="114"/>
    </row>
    <row r="98" spans="1:13" ht="12.75" customHeight="1">
      <c r="A98" s="80"/>
      <c r="B98" s="130"/>
      <c r="D98" s="114"/>
      <c r="E98" s="114"/>
      <c r="F98" s="114"/>
      <c r="G98" s="114"/>
      <c r="H98" s="114"/>
      <c r="I98" s="114"/>
      <c r="J98" s="114"/>
      <c r="K98" s="114"/>
      <c r="L98" s="114"/>
      <c r="M98" s="114"/>
    </row>
    <row r="99" spans="1:13" ht="12.75" customHeight="1">
      <c r="A99" s="80"/>
      <c r="B99" s="130"/>
      <c r="D99" s="114"/>
      <c r="E99" s="114"/>
      <c r="F99" s="114"/>
      <c r="G99" s="114"/>
      <c r="H99" s="114"/>
      <c r="I99" s="114"/>
      <c r="J99" s="114"/>
      <c r="K99" s="114"/>
      <c r="L99" s="114"/>
      <c r="M99" s="114"/>
    </row>
    <row r="100" spans="1:13" ht="12.75" customHeight="1">
      <c r="A100" s="80"/>
      <c r="B100" s="130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</row>
    <row r="101" spans="1:13" ht="12.75" customHeight="1">
      <c r="A101" s="80"/>
      <c r="B101" s="130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</row>
    <row r="102" spans="1:13" ht="12.75" customHeight="1">
      <c r="A102" s="80"/>
      <c r="B102" s="130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</row>
    <row r="103" spans="1:13" ht="12.75" customHeight="1">
      <c r="A103" s="80"/>
      <c r="B103" s="130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</row>
    <row r="104" spans="1:13" ht="12.75" customHeight="1">
      <c r="A104" s="80"/>
      <c r="B104" s="130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</row>
    <row r="105" spans="1:13" ht="12.75" customHeight="1">
      <c r="A105" s="80"/>
      <c r="B105" s="130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</row>
    <row r="106" spans="1:13" ht="12.75" customHeight="1">
      <c r="A106" s="80"/>
      <c r="B106" s="130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1:13" ht="12.75" customHeight="1">
      <c r="A107" s="80"/>
      <c r="B107" s="130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  <row r="108" spans="1:13" ht="12.75" customHeight="1">
      <c r="A108" s="80"/>
      <c r="B108" s="130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</row>
    <row r="109" spans="1:13" ht="12.75" customHeight="1">
      <c r="A109" s="80"/>
      <c r="B109" s="130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</row>
    <row r="110" spans="1:13" ht="12.75" customHeight="1">
      <c r="A110" s="80"/>
      <c r="B110" s="130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ht="12.75" customHeight="1">
      <c r="A111" s="80"/>
      <c r="B111" s="130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ht="12.75" customHeight="1">
      <c r="A112" s="80"/>
      <c r="B112" s="130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ht="12.75" customHeight="1">
      <c r="A113" s="80"/>
      <c r="B113" s="130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</row>
    <row r="114" spans="1:13" ht="12.75" customHeight="1">
      <c r="A114" s="80"/>
      <c r="B114" s="130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</row>
    <row r="115" spans="1:13" ht="12.75" customHeight="1">
      <c r="A115" s="80"/>
      <c r="B115" s="130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</row>
    <row r="116" spans="1:13" ht="12.75" customHeight="1">
      <c r="A116" s="80"/>
      <c r="B116" s="130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</row>
    <row r="117" spans="1:13" ht="12.75" customHeight="1">
      <c r="A117" s="80"/>
      <c r="B117" s="130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</row>
    <row r="118" spans="1:13" ht="12.75" customHeight="1">
      <c r="A118" s="80"/>
      <c r="B118" s="130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</row>
    <row r="119" spans="1:13" ht="12.75" customHeight="1">
      <c r="A119" s="80"/>
      <c r="B119" s="130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</row>
    <row r="120" spans="1:13" ht="12.75" customHeight="1">
      <c r="A120" s="80"/>
      <c r="B120" s="130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</row>
    <row r="121" spans="1:13" ht="12.75" customHeight="1">
      <c r="A121" s="80"/>
      <c r="B121" s="130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</row>
    <row r="122" spans="1:13" ht="12.75" customHeight="1">
      <c r="A122" s="80"/>
      <c r="B122" s="130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</row>
    <row r="123" spans="1:13" ht="12.75" customHeight="1">
      <c r="A123" s="80"/>
      <c r="B123" s="130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</row>
    <row r="124" spans="1:13" ht="12.75" customHeight="1">
      <c r="A124" s="80"/>
      <c r="B124" s="130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</row>
    <row r="125" spans="1:13" ht="12.75" customHeight="1">
      <c r="A125" s="80"/>
      <c r="B125" s="130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</row>
    <row r="126" spans="1:13" ht="12.75" customHeight="1">
      <c r="A126" s="80"/>
      <c r="B126" s="130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</row>
    <row r="127" spans="1:13" ht="12.75" customHeight="1">
      <c r="A127" s="80"/>
      <c r="B127" s="130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</row>
    <row r="128" spans="1:13" ht="12.75" customHeight="1">
      <c r="A128" s="80"/>
      <c r="B128" s="130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</row>
    <row r="129" spans="1:33" ht="12.75" customHeight="1">
      <c r="A129" s="80"/>
      <c r="B129" s="130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</row>
    <row r="130" spans="1:33" ht="12.75" customHeight="1">
      <c r="A130" s="80"/>
      <c r="B130" s="130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31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</row>
    <row r="131" spans="1:33" ht="12.75" customHeight="1">
      <c r="A131" s="80"/>
      <c r="B131" s="130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31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</row>
    <row r="132" spans="1:33" ht="12.75" customHeight="1">
      <c r="A132" s="80"/>
      <c r="B132" s="130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31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</row>
    <row r="133" spans="1:33" ht="12.75" customHeight="1">
      <c r="A133" s="80"/>
      <c r="B133" s="130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31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</row>
    <row r="134" spans="1:33" ht="12.75" customHeight="1">
      <c r="A134" s="80"/>
      <c r="B134" s="130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31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</row>
    <row r="135" spans="1:33" ht="12.75" customHeight="1">
      <c r="A135" s="80"/>
      <c r="B135" s="130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31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</row>
    <row r="136" spans="1:33" ht="12.75" customHeight="1">
      <c r="A136" s="80"/>
      <c r="B136" s="130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31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</row>
    <row r="137" spans="1:33" ht="12.75" customHeight="1">
      <c r="A137" s="80"/>
      <c r="B137" s="130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31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</row>
    <row r="138" spans="1:33" ht="12.75" customHeight="1">
      <c r="A138" s="80"/>
      <c r="B138" s="130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31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</row>
    <row r="139" spans="1:33" ht="12.75" customHeight="1">
      <c r="A139" s="80"/>
      <c r="B139" s="130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31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</row>
    <row r="140" spans="1:33" ht="12.75" customHeight="1">
      <c r="A140" s="80"/>
      <c r="B140" s="130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31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</row>
    <row r="141" spans="1:33" ht="12.75" customHeight="1">
      <c r="A141" s="80"/>
      <c r="B141" s="130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31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</row>
    <row r="142" spans="1:33" ht="12.75" customHeight="1">
      <c r="A142" s="80"/>
      <c r="B142" s="130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31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</row>
    <row r="143" spans="1:33" ht="12.75" customHeight="1">
      <c r="A143" s="80"/>
      <c r="B143" s="130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31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</row>
    <row r="144" spans="1:33" ht="12.75" customHeight="1">
      <c r="A144" s="80"/>
      <c r="B144" s="130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31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</row>
    <row r="145" spans="1:33" ht="12.75" customHeight="1">
      <c r="A145" s="80"/>
      <c r="B145" s="130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31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</row>
    <row r="146" spans="1:33" ht="12.75" customHeight="1">
      <c r="A146" s="80"/>
      <c r="B146" s="130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31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</row>
    <row r="147" spans="1:33" ht="12.75" customHeight="1">
      <c r="A147" s="80"/>
      <c r="B147" s="130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31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</row>
    <row r="148" spans="1:33" ht="12.75" customHeight="1">
      <c r="A148" s="80"/>
      <c r="B148" s="130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31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</row>
    <row r="149" spans="1:33" ht="12.75" customHeight="1">
      <c r="A149" s="80"/>
      <c r="B149" s="130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31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</row>
    <row r="150" spans="1:33" ht="12.75" customHeight="1">
      <c r="A150" s="80"/>
      <c r="B150" s="130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31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</row>
    <row r="151" spans="1:33" ht="12.75" customHeight="1">
      <c r="A151" s="80"/>
      <c r="B151" s="130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31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</row>
    <row r="152" spans="1:33" ht="12.75" customHeight="1">
      <c r="A152" s="80"/>
      <c r="B152" s="130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31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</row>
    <row r="153" spans="1:33" ht="12.75" customHeight="1">
      <c r="A153" s="80"/>
      <c r="B153" s="130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31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</row>
    <row r="154" spans="1:33" ht="12.75" customHeight="1">
      <c r="A154" s="80"/>
      <c r="B154" s="130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31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</row>
    <row r="155" spans="1:33" ht="12.75" customHeight="1">
      <c r="A155" s="80"/>
      <c r="B155" s="130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31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</row>
    <row r="156" spans="1:33" ht="12.75" customHeight="1">
      <c r="A156" s="80"/>
      <c r="B156" s="130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31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</row>
    <row r="157" spans="1:33" ht="12.75" customHeight="1">
      <c r="A157" s="80"/>
      <c r="B157" s="130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31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</row>
    <row r="158" spans="1:33" ht="12.75" customHeight="1">
      <c r="A158" s="80"/>
      <c r="B158" s="130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31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</row>
    <row r="159" spans="1:33" ht="12.75" customHeight="1">
      <c r="A159" s="80"/>
      <c r="B159" s="130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31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</row>
    <row r="160" spans="1:33" ht="12.75" customHeight="1">
      <c r="A160" s="80"/>
      <c r="B160" s="130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31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</row>
    <row r="161" spans="1:33" ht="12.75" customHeight="1">
      <c r="A161" s="80"/>
      <c r="B161" s="130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31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</row>
    <row r="162" spans="1:33" ht="12.75" customHeight="1">
      <c r="A162" s="80"/>
      <c r="B162" s="130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31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</row>
    <row r="163" spans="1:33" ht="12.75" customHeight="1">
      <c r="A163" s="80"/>
      <c r="B163" s="130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31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</row>
    <row r="164" spans="1:33" ht="12.75" customHeight="1">
      <c r="A164" s="80"/>
      <c r="B164" s="130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31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</row>
    <row r="165" spans="1:33" ht="12.75" customHeight="1">
      <c r="A165" s="80"/>
      <c r="B165" s="130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31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</row>
    <row r="166" spans="1:33" ht="12.75" customHeight="1">
      <c r="A166" s="80"/>
      <c r="B166" s="130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31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</row>
    <row r="167" spans="1:33" ht="12.75" customHeight="1">
      <c r="A167" s="80"/>
      <c r="B167" s="130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31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</row>
    <row r="168" spans="1:33" ht="12.75" customHeight="1">
      <c r="A168" s="80"/>
      <c r="B168" s="130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31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</row>
    <row r="169" spans="1:33" ht="12.75" customHeight="1">
      <c r="A169" s="80"/>
      <c r="B169" s="130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31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</row>
    <row r="170" spans="1:33" ht="12.75" customHeight="1">
      <c r="A170" s="80"/>
      <c r="B170" s="130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31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</row>
    <row r="171" spans="1:33" ht="12.75" customHeight="1">
      <c r="A171" s="80"/>
      <c r="B171" s="130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31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</row>
    <row r="172" spans="1:33" ht="12.75" customHeight="1">
      <c r="A172" s="80"/>
      <c r="B172" s="130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31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</row>
    <row r="173" spans="1:33" ht="12.75" customHeight="1">
      <c r="A173" s="80"/>
      <c r="B173" s="130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31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</row>
    <row r="174" spans="1:33" ht="12.75" customHeight="1">
      <c r="A174" s="80"/>
      <c r="B174" s="130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31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</row>
    <row r="175" spans="1:33" ht="12.75" customHeight="1">
      <c r="A175" s="80"/>
      <c r="B175" s="130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31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</row>
    <row r="176" spans="1:33" ht="12.75" customHeight="1">
      <c r="A176" s="80"/>
      <c r="B176" s="130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31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</row>
    <row r="177" spans="1:33" ht="12.75" customHeight="1">
      <c r="A177" s="80"/>
      <c r="B177" s="130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31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</row>
    <row r="178" spans="1:33" ht="12.75" customHeight="1">
      <c r="A178" s="80"/>
      <c r="B178" s="130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31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</row>
    <row r="179" spans="1:33" ht="12.75" customHeight="1">
      <c r="A179" s="80"/>
      <c r="B179" s="130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31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</row>
    <row r="180" spans="1:33" ht="12.75" customHeight="1">
      <c r="A180" s="80"/>
      <c r="B180" s="130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31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  <c r="AB180" s="114"/>
      <c r="AC180" s="114"/>
      <c r="AD180" s="114"/>
      <c r="AE180" s="114"/>
      <c r="AF180" s="114"/>
      <c r="AG180" s="114"/>
    </row>
    <row r="181" spans="1:33" ht="12.75" customHeight="1">
      <c r="A181" s="80"/>
      <c r="B181" s="130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31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</row>
    <row r="182" spans="1:33" ht="12.75" customHeight="1">
      <c r="A182" s="80"/>
      <c r="B182" s="130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31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</row>
    <row r="183" spans="1:33" ht="12.75" customHeight="1">
      <c r="A183" s="80"/>
      <c r="B183" s="130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31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</row>
    <row r="184" spans="1:33" ht="12.75" customHeight="1">
      <c r="A184" s="80"/>
      <c r="B184" s="130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31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</row>
    <row r="185" spans="1:33" ht="12.75" customHeight="1">
      <c r="A185" s="80"/>
      <c r="B185" s="130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31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</row>
    <row r="186" spans="1:33" ht="12.75" customHeight="1">
      <c r="A186" s="80"/>
      <c r="B186" s="130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31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</row>
    <row r="187" spans="1:33" ht="12.75" customHeight="1">
      <c r="A187" s="80"/>
      <c r="B187" s="130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31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  <c r="AB187" s="114"/>
      <c r="AC187" s="114"/>
      <c r="AD187" s="114"/>
      <c r="AE187" s="114"/>
      <c r="AF187" s="114"/>
      <c r="AG187" s="114"/>
    </row>
    <row r="188" spans="1:33" ht="12.75" customHeight="1">
      <c r="A188" s="80"/>
      <c r="B188" s="130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31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</row>
    <row r="189" spans="1:33" ht="12.75" customHeight="1">
      <c r="A189" s="80"/>
      <c r="B189" s="130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31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4"/>
      <c r="AD189" s="114"/>
      <c r="AE189" s="114"/>
      <c r="AF189" s="114"/>
      <c r="AG189" s="114"/>
    </row>
    <row r="190" spans="1:33" ht="12.75" customHeight="1">
      <c r="A190" s="80"/>
      <c r="B190" s="130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31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</row>
    <row r="191" spans="1:33" ht="12.75" customHeight="1">
      <c r="A191" s="80"/>
      <c r="B191" s="130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31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</row>
    <row r="192" spans="1:33" ht="12.75" customHeight="1">
      <c r="A192" s="80"/>
      <c r="B192" s="130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31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</row>
    <row r="193" spans="1:33" ht="12.75" customHeight="1">
      <c r="A193" s="80"/>
      <c r="B193" s="130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31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  <c r="AB193" s="114"/>
      <c r="AC193" s="114"/>
      <c r="AD193" s="114"/>
      <c r="AE193" s="114"/>
      <c r="AF193" s="114"/>
      <c r="AG193" s="114"/>
    </row>
    <row r="194" spans="1:33" ht="12.75" customHeight="1">
      <c r="A194" s="80"/>
      <c r="B194" s="130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31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</row>
    <row r="195" spans="1:33" ht="12.75" customHeight="1">
      <c r="A195" s="80"/>
      <c r="B195" s="130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31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</row>
    <row r="196" spans="1:33" ht="12.75" customHeight="1">
      <c r="A196" s="80"/>
      <c r="B196" s="130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31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</row>
    <row r="197" spans="1:33" ht="12.75" customHeight="1">
      <c r="A197" s="80"/>
      <c r="B197" s="130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31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</row>
    <row r="198" spans="1:33" ht="12.75" customHeight="1">
      <c r="A198" s="80"/>
      <c r="B198" s="130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31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</row>
    <row r="199" spans="1:33" ht="12.75" customHeight="1">
      <c r="A199" s="80"/>
      <c r="B199" s="130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31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</row>
    <row r="200" spans="1:33" ht="12.75" customHeight="1">
      <c r="A200" s="80"/>
      <c r="B200" s="130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31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</row>
    <row r="201" spans="1:33" ht="12.75" customHeight="1">
      <c r="A201" s="80"/>
      <c r="B201" s="130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31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</row>
    <row r="202" spans="1:33" ht="12.75" customHeight="1">
      <c r="A202" s="80"/>
      <c r="B202" s="130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31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</row>
    <row r="203" spans="1:33" ht="12.75" customHeight="1">
      <c r="A203" s="80"/>
      <c r="B203" s="130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31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</row>
    <row r="204" spans="1:33" ht="12.75" customHeight="1">
      <c r="A204" s="80"/>
      <c r="B204" s="130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31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</row>
    <row r="205" spans="1:33" ht="12.75" customHeight="1">
      <c r="A205" s="80"/>
      <c r="B205" s="130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31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</row>
    <row r="206" spans="1:33" ht="12.75" customHeight="1">
      <c r="A206" s="80"/>
      <c r="B206" s="130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31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</row>
    <row r="207" spans="1:33" ht="12.75" customHeight="1">
      <c r="A207" s="80"/>
      <c r="B207" s="130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31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</row>
    <row r="208" spans="1:33" ht="12.75" customHeight="1">
      <c r="A208" s="80"/>
      <c r="B208" s="130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31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</row>
    <row r="209" spans="1:33" ht="12.75" customHeight="1">
      <c r="A209" s="80"/>
      <c r="B209" s="130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31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</row>
    <row r="210" spans="1:33" ht="12.75" customHeight="1">
      <c r="A210" s="80"/>
      <c r="B210" s="130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31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</row>
    <row r="211" spans="1:33" ht="12.75" customHeight="1">
      <c r="A211" s="80"/>
      <c r="B211" s="130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31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  <c r="AB211" s="114"/>
      <c r="AC211" s="114"/>
      <c r="AD211" s="114"/>
      <c r="AE211" s="114"/>
      <c r="AF211" s="114"/>
      <c r="AG211" s="114"/>
    </row>
    <row r="212" spans="1:33" ht="12.75" customHeight="1">
      <c r="A212" s="80"/>
      <c r="B212" s="130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31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</row>
    <row r="213" spans="1:33" ht="12.75" customHeight="1">
      <c r="A213" s="80"/>
      <c r="B213" s="130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31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  <c r="AB213" s="114"/>
      <c r="AC213" s="114"/>
      <c r="AD213" s="114"/>
      <c r="AE213" s="114"/>
      <c r="AF213" s="114"/>
      <c r="AG213" s="114"/>
    </row>
    <row r="214" spans="1:33" ht="12.75" customHeight="1">
      <c r="A214" s="80"/>
      <c r="B214" s="130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31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  <c r="AB214" s="114"/>
      <c r="AC214" s="114"/>
      <c r="AD214" s="114"/>
      <c r="AE214" s="114"/>
      <c r="AF214" s="114"/>
      <c r="AG214" s="114"/>
    </row>
    <row r="215" spans="1:33" ht="12.75" customHeight="1">
      <c r="A215" s="80"/>
      <c r="B215" s="130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31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</row>
    <row r="216" spans="1:33" ht="12.75" customHeight="1">
      <c r="A216" s="80"/>
      <c r="B216" s="130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31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</row>
    <row r="217" spans="1:33" ht="12.75" customHeight="1">
      <c r="A217" s="80"/>
      <c r="B217" s="130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31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</row>
    <row r="218" spans="1:33" ht="12.75" customHeight="1">
      <c r="A218" s="80"/>
      <c r="B218" s="130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31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  <c r="AB218" s="114"/>
      <c r="AC218" s="114"/>
      <c r="AD218" s="114"/>
      <c r="AE218" s="114"/>
      <c r="AF218" s="114"/>
      <c r="AG218" s="114"/>
    </row>
    <row r="219" spans="1:33" ht="12.75" customHeight="1">
      <c r="A219" s="80"/>
      <c r="B219" s="130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31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</row>
    <row r="220" spans="1:33" ht="12.75" customHeight="1">
      <c r="A220" s="80"/>
      <c r="B220" s="130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31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</row>
    <row r="221" spans="1:33" ht="12.75" customHeight="1">
      <c r="A221" s="80"/>
      <c r="B221" s="130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31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  <c r="AB221" s="114"/>
      <c r="AC221" s="114"/>
      <c r="AD221" s="114"/>
      <c r="AE221" s="114"/>
      <c r="AF221" s="114"/>
      <c r="AG221" s="114"/>
    </row>
    <row r="222" spans="1:33" ht="12.75" customHeight="1">
      <c r="A222" s="80"/>
      <c r="B222" s="130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31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  <c r="AB222" s="114"/>
      <c r="AC222" s="114"/>
      <c r="AD222" s="114"/>
      <c r="AE222" s="114"/>
      <c r="AF222" s="114"/>
      <c r="AG222" s="114"/>
    </row>
    <row r="223" spans="1:33" ht="12.75" customHeight="1">
      <c r="A223" s="80"/>
      <c r="B223" s="130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31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  <c r="AB223" s="114"/>
      <c r="AC223" s="114"/>
      <c r="AD223" s="114"/>
      <c r="AE223" s="114"/>
      <c r="AF223" s="114"/>
      <c r="AG223" s="114"/>
    </row>
    <row r="224" spans="1:33" ht="12.75" customHeight="1">
      <c r="A224" s="80"/>
      <c r="B224" s="130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31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  <c r="AB224" s="114"/>
      <c r="AC224" s="114"/>
      <c r="AD224" s="114"/>
      <c r="AE224" s="114"/>
      <c r="AF224" s="114"/>
      <c r="AG224" s="114"/>
    </row>
    <row r="225" spans="1:33" ht="12.75" customHeight="1">
      <c r="A225" s="80"/>
      <c r="B225" s="130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31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4"/>
    </row>
    <row r="226" spans="1:33" ht="12.75" customHeight="1">
      <c r="A226" s="80"/>
      <c r="B226" s="130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31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</row>
    <row r="227" spans="1:33" ht="12.75" customHeight="1">
      <c r="A227" s="80"/>
      <c r="B227" s="130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31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  <c r="AB227" s="114"/>
      <c r="AC227" s="114"/>
      <c r="AD227" s="114"/>
      <c r="AE227" s="114"/>
      <c r="AF227" s="114"/>
      <c r="AG227" s="114"/>
    </row>
    <row r="228" spans="1:33" ht="12.75" customHeight="1">
      <c r="A228" s="80"/>
      <c r="B228" s="130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31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  <c r="AA228" s="114"/>
      <c r="AB228" s="114"/>
      <c r="AC228" s="114"/>
      <c r="AD228" s="114"/>
      <c r="AE228" s="114"/>
      <c r="AF228" s="114"/>
      <c r="AG228" s="114"/>
    </row>
    <row r="229" spans="1:33" ht="12.75" customHeight="1">
      <c r="A229" s="80"/>
      <c r="B229" s="130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31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  <c r="AA229" s="114"/>
      <c r="AB229" s="114"/>
      <c r="AC229" s="114"/>
      <c r="AD229" s="114"/>
      <c r="AE229" s="114"/>
      <c r="AF229" s="114"/>
      <c r="AG229" s="114"/>
    </row>
    <row r="230" spans="1:33" ht="12.75" customHeight="1">
      <c r="A230" s="80"/>
      <c r="B230" s="130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31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  <c r="AB230" s="114"/>
      <c r="AC230" s="114"/>
      <c r="AD230" s="114"/>
      <c r="AE230" s="114"/>
      <c r="AF230" s="114"/>
      <c r="AG230" s="114"/>
    </row>
    <row r="231" spans="1:33" ht="12.75" customHeight="1">
      <c r="A231" s="80"/>
      <c r="B231" s="130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31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</row>
    <row r="232" spans="1:33" ht="12.75" customHeight="1">
      <c r="A232" s="80"/>
      <c r="B232" s="130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31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  <c r="AB232" s="114"/>
      <c r="AC232" s="114"/>
      <c r="AD232" s="114"/>
      <c r="AE232" s="114"/>
      <c r="AF232" s="114"/>
      <c r="AG232" s="114"/>
    </row>
    <row r="233" spans="1:33" ht="12.75" customHeight="1">
      <c r="A233" s="80"/>
      <c r="B233" s="130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31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</row>
    <row r="234" spans="1:33" ht="12.75" customHeight="1">
      <c r="A234" s="80"/>
      <c r="B234" s="130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31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  <c r="AA234" s="114"/>
      <c r="AB234" s="114"/>
      <c r="AC234" s="114"/>
      <c r="AD234" s="114"/>
      <c r="AE234" s="114"/>
      <c r="AF234" s="114"/>
      <c r="AG234" s="114"/>
    </row>
    <row r="235" spans="1:33" ht="12.75" customHeight="1">
      <c r="A235" s="80"/>
      <c r="B235" s="130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31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  <c r="AB235" s="114"/>
      <c r="AC235" s="114"/>
      <c r="AD235" s="114"/>
      <c r="AE235" s="114"/>
      <c r="AF235" s="114"/>
      <c r="AG235" s="114"/>
    </row>
    <row r="236" spans="1:33" ht="12.75" customHeight="1">
      <c r="A236" s="80"/>
      <c r="B236" s="130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31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  <c r="AB236" s="114"/>
      <c r="AC236" s="114"/>
      <c r="AD236" s="114"/>
      <c r="AE236" s="114"/>
      <c r="AF236" s="114"/>
      <c r="AG236" s="114"/>
    </row>
    <row r="237" spans="1:33" ht="12.75" customHeight="1">
      <c r="A237" s="80"/>
      <c r="B237" s="130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31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</row>
    <row r="238" spans="1:33" ht="12.75" customHeight="1">
      <c r="A238" s="80"/>
      <c r="B238" s="130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31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</row>
    <row r="239" spans="1:33" ht="12.75" customHeight="1">
      <c r="A239" s="80"/>
      <c r="B239" s="130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31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</row>
    <row r="240" spans="1:33" ht="12.75" customHeight="1">
      <c r="A240" s="80"/>
      <c r="B240" s="130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31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</row>
    <row r="241" spans="1:33" ht="12.75" customHeight="1">
      <c r="A241" s="80"/>
      <c r="B241" s="130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31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  <c r="AA241" s="114"/>
      <c r="AB241" s="114"/>
      <c r="AC241" s="114"/>
      <c r="AD241" s="114"/>
      <c r="AE241" s="114"/>
      <c r="AF241" s="114"/>
      <c r="AG241" s="114"/>
    </row>
    <row r="242" spans="1:33" ht="12.75" customHeight="1">
      <c r="A242" s="80"/>
      <c r="B242" s="130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31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</row>
    <row r="243" spans="1:33" ht="12.75" customHeight="1">
      <c r="A243" s="80"/>
      <c r="B243" s="130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31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</row>
    <row r="244" spans="1:33" ht="12.75" customHeight="1">
      <c r="A244" s="80"/>
      <c r="B244" s="130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31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</row>
    <row r="245" spans="1:33" ht="12.75" customHeight="1">
      <c r="A245" s="80"/>
      <c r="B245" s="130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31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</row>
    <row r="246" spans="1:33" ht="12.75" customHeight="1">
      <c r="A246" s="80"/>
      <c r="B246" s="130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31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  <c r="AA246" s="114"/>
      <c r="AB246" s="114"/>
      <c r="AC246" s="114"/>
      <c r="AD246" s="114"/>
      <c r="AE246" s="114"/>
      <c r="AF246" s="114"/>
      <c r="AG246" s="114"/>
    </row>
    <row r="247" spans="1:33" ht="12.75" customHeight="1">
      <c r="A247" s="80"/>
      <c r="B247" s="130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31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  <c r="AA247" s="114"/>
      <c r="AB247" s="114"/>
      <c r="AC247" s="114"/>
      <c r="AD247" s="114"/>
      <c r="AE247" s="114"/>
      <c r="AF247" s="114"/>
      <c r="AG247" s="114"/>
    </row>
    <row r="248" spans="1:33" ht="12.75" customHeight="1">
      <c r="A248" s="80"/>
      <c r="B248" s="130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31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  <c r="AA248" s="114"/>
      <c r="AB248" s="114"/>
      <c r="AC248" s="114"/>
      <c r="AD248" s="114"/>
      <c r="AE248" s="114"/>
      <c r="AF248" s="114"/>
      <c r="AG248" s="114"/>
    </row>
    <row r="249" spans="1:33" ht="12.75" customHeight="1">
      <c r="A249" s="80"/>
      <c r="B249" s="130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31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  <c r="AA249" s="114"/>
      <c r="AB249" s="114"/>
      <c r="AC249" s="114"/>
      <c r="AD249" s="114"/>
      <c r="AE249" s="114"/>
      <c r="AF249" s="114"/>
      <c r="AG249" s="114"/>
    </row>
    <row r="250" spans="1:33" ht="12.75" customHeight="1">
      <c r="A250" s="80"/>
      <c r="B250" s="130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31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  <c r="AA250" s="114"/>
      <c r="AB250" s="114"/>
      <c r="AC250" s="114"/>
      <c r="AD250" s="114"/>
      <c r="AE250" s="114"/>
      <c r="AF250" s="114"/>
      <c r="AG250" s="114"/>
    </row>
    <row r="251" spans="1:33" ht="12.75" customHeight="1">
      <c r="A251" s="80"/>
      <c r="B251" s="130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31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  <c r="AA251" s="114"/>
      <c r="AB251" s="114"/>
      <c r="AC251" s="114"/>
      <c r="AD251" s="114"/>
      <c r="AE251" s="114"/>
      <c r="AF251" s="114"/>
      <c r="AG251" s="114"/>
    </row>
    <row r="252" spans="1:33" ht="12.75" customHeight="1">
      <c r="A252" s="80"/>
      <c r="B252" s="130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31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4"/>
    </row>
    <row r="253" spans="1:33" ht="12.75" customHeight="1">
      <c r="A253" s="80"/>
      <c r="B253" s="130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31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  <c r="AA253" s="114"/>
      <c r="AB253" s="114"/>
      <c r="AC253" s="114"/>
      <c r="AD253" s="114"/>
      <c r="AE253" s="114"/>
      <c r="AF253" s="114"/>
      <c r="AG253" s="114"/>
    </row>
    <row r="254" spans="1:33" ht="12.75" customHeight="1">
      <c r="A254" s="80"/>
      <c r="B254" s="130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31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  <c r="AA254" s="114"/>
      <c r="AB254" s="114"/>
      <c r="AC254" s="114"/>
      <c r="AD254" s="114"/>
      <c r="AE254" s="114"/>
      <c r="AF254" s="114"/>
      <c r="AG254" s="114"/>
    </row>
    <row r="255" spans="1:33" ht="12.75" customHeight="1">
      <c r="A255" s="80"/>
      <c r="B255" s="130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31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  <c r="AA255" s="114"/>
      <c r="AB255" s="114"/>
      <c r="AC255" s="114"/>
      <c r="AD255" s="114"/>
      <c r="AE255" s="114"/>
      <c r="AF255" s="114"/>
      <c r="AG255" s="114"/>
    </row>
    <row r="256" spans="1:33" ht="12.75" customHeight="1">
      <c r="A256" s="80"/>
      <c r="B256" s="130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31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  <c r="AA256" s="114"/>
      <c r="AB256" s="114"/>
      <c r="AC256" s="114"/>
      <c r="AD256" s="114"/>
      <c r="AE256" s="114"/>
      <c r="AF256" s="114"/>
      <c r="AG256" s="114"/>
    </row>
    <row r="257" spans="1:33" ht="12.75" customHeight="1">
      <c r="A257" s="80"/>
      <c r="B257" s="130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31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  <c r="AA257" s="114"/>
      <c r="AB257" s="114"/>
      <c r="AC257" s="114"/>
      <c r="AD257" s="114"/>
      <c r="AE257" s="114"/>
      <c r="AF257" s="114"/>
      <c r="AG257" s="114"/>
    </row>
    <row r="258" spans="1:33" ht="12.75" customHeight="1">
      <c r="A258" s="80"/>
      <c r="B258" s="130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31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  <c r="AA258" s="114"/>
      <c r="AB258" s="114"/>
      <c r="AC258" s="114"/>
      <c r="AD258" s="114"/>
      <c r="AE258" s="114"/>
      <c r="AF258" s="114"/>
      <c r="AG258" s="114"/>
    </row>
    <row r="259" spans="1:33" ht="12.75" customHeight="1">
      <c r="A259" s="80"/>
      <c r="B259" s="130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31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  <c r="AA259" s="114"/>
      <c r="AB259" s="114"/>
      <c r="AC259" s="114"/>
      <c r="AD259" s="114"/>
      <c r="AE259" s="114"/>
      <c r="AF259" s="114"/>
      <c r="AG259" s="114"/>
    </row>
    <row r="260" spans="1:33" ht="12.75" customHeight="1">
      <c r="A260" s="80"/>
      <c r="B260" s="130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31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  <c r="AA260" s="114"/>
      <c r="AB260" s="114"/>
      <c r="AC260" s="114"/>
      <c r="AD260" s="114"/>
      <c r="AE260" s="114"/>
      <c r="AF260" s="114"/>
      <c r="AG260" s="114"/>
    </row>
    <row r="261" spans="1:33" ht="12.75" customHeight="1">
      <c r="A261" s="80"/>
      <c r="B261" s="130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31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  <c r="AA261" s="114"/>
      <c r="AB261" s="114"/>
      <c r="AC261" s="114"/>
      <c r="AD261" s="114"/>
      <c r="AE261" s="114"/>
      <c r="AF261" s="114"/>
      <c r="AG261" s="114"/>
    </row>
    <row r="262" spans="1:33" ht="12.75" customHeight="1">
      <c r="A262" s="80"/>
      <c r="B262" s="130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31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</row>
    <row r="263" spans="1:33" ht="12.75" customHeight="1">
      <c r="A263" s="80"/>
      <c r="B263" s="130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31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14"/>
      <c r="AA263" s="114"/>
      <c r="AB263" s="114"/>
      <c r="AC263" s="114"/>
      <c r="AD263" s="114"/>
      <c r="AE263" s="114"/>
      <c r="AF263" s="114"/>
      <c r="AG263" s="114"/>
    </row>
    <row r="264" spans="1:33" ht="12.75" customHeight="1">
      <c r="A264" s="80"/>
      <c r="B264" s="130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31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  <c r="AA264" s="114"/>
      <c r="AB264" s="114"/>
      <c r="AC264" s="114"/>
      <c r="AD264" s="114"/>
      <c r="AE264" s="114"/>
      <c r="AF264" s="114"/>
      <c r="AG264" s="114"/>
    </row>
    <row r="265" spans="1:33" ht="15.75" customHeight="1"/>
    <row r="266" spans="1:33" ht="15.75" customHeight="1"/>
    <row r="267" spans="1:33" ht="15.75" customHeight="1"/>
    <row r="268" spans="1:33" ht="15.75" customHeight="1"/>
    <row r="269" spans="1:33" ht="15.75" customHeight="1"/>
    <row r="270" spans="1:33" ht="15.75" customHeight="1"/>
    <row r="271" spans="1:33" ht="15.75" customHeight="1"/>
    <row r="272" spans="1:33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3">
    <mergeCell ref="AH2:AI2"/>
    <mergeCell ref="R2:S2"/>
    <mergeCell ref="AH18:AI18"/>
  </mergeCells>
  <printOptions horizontalCentered="1" verticalCentered="1"/>
  <pageMargins left="0.33" right="0.28999999999999998" top="0.74" bottom="0.7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0"/>
  <sheetViews>
    <sheetView zoomScale="150" zoomScaleNormal="15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23" sqref="B23"/>
    </sheetView>
  </sheetViews>
  <sheetFormatPr baseColWidth="10" defaultColWidth="14.42578125" defaultRowHeight="15" customHeight="1"/>
  <cols>
    <col min="1" max="1" width="7" customWidth="1"/>
    <col min="2" max="2" width="73" customWidth="1"/>
    <col min="3" max="3" width="1.5703125" customWidth="1"/>
    <col min="4" max="13" width="2.7109375" customWidth="1"/>
    <col min="14" max="14" width="2.42578125" customWidth="1"/>
    <col min="15" max="24" width="10.5703125" customWidth="1"/>
  </cols>
  <sheetData>
    <row r="1" spans="1:15" ht="12.75" customHeight="1">
      <c r="A1" s="363"/>
      <c r="B1" s="364" t="s">
        <v>101</v>
      </c>
      <c r="C1" s="82"/>
      <c r="D1" s="365">
        <v>1</v>
      </c>
      <c r="E1" s="365">
        <v>2</v>
      </c>
      <c r="F1" s="365">
        <v>3</v>
      </c>
      <c r="G1" s="366">
        <v>4</v>
      </c>
      <c r="H1" s="365">
        <v>5</v>
      </c>
      <c r="I1" s="365">
        <v>6</v>
      </c>
      <c r="J1" s="365">
        <v>7</v>
      </c>
      <c r="K1" s="366">
        <v>8</v>
      </c>
      <c r="L1" s="365">
        <v>9</v>
      </c>
      <c r="M1" s="367">
        <v>10</v>
      </c>
      <c r="N1" s="368" t="s">
        <v>86</v>
      </c>
    </row>
    <row r="2" spans="1:15" ht="12.75" customHeight="1">
      <c r="A2" s="88" t="str">
        <f>'Overview in MM_F'!A6</f>
        <v>WP1</v>
      </c>
      <c r="B2" s="199" t="str">
        <f>'Overview in MM_F'!B6</f>
        <v>Project management and coordination, ethics</v>
      </c>
      <c r="C2" s="82"/>
      <c r="D2" s="90"/>
      <c r="E2" s="90"/>
      <c r="F2" s="91"/>
      <c r="G2" s="274"/>
      <c r="H2" s="275" t="s">
        <v>167</v>
      </c>
      <c r="I2" s="276"/>
      <c r="J2" s="276"/>
      <c r="K2" s="274"/>
      <c r="L2" s="276"/>
      <c r="M2" s="277"/>
      <c r="N2" s="278" t="s">
        <v>89</v>
      </c>
    </row>
    <row r="3" spans="1:15" ht="12" customHeight="1">
      <c r="A3" s="115" t="str">
        <f>'Overview in MM_F'!A14</f>
        <v>WP2</v>
      </c>
      <c r="B3" s="268" t="str">
        <f>'Overview in MM_F'!B14</f>
        <v>Dissemination &amp; establishing sustainability</v>
      </c>
      <c r="C3" s="82"/>
      <c r="D3" s="269"/>
      <c r="E3" s="291" t="s">
        <v>168</v>
      </c>
      <c r="F3" s="270"/>
      <c r="G3" s="271"/>
      <c r="H3" s="269"/>
      <c r="I3" s="291" t="s">
        <v>168</v>
      </c>
      <c r="J3" s="269"/>
      <c r="K3" s="271"/>
      <c r="L3" s="291" t="s">
        <v>168</v>
      </c>
      <c r="M3" s="297"/>
      <c r="N3" s="136"/>
      <c r="O3" s="113"/>
    </row>
    <row r="4" spans="1:15" ht="12.75" customHeight="1">
      <c r="A4" s="229" t="str">
        <f>'Overview in MM_F'!A29</f>
        <v>WP3</v>
      </c>
      <c r="B4" s="230" t="str">
        <f>'Overview in MM_F'!B29</f>
        <v>Evaluation</v>
      </c>
      <c r="C4" s="82"/>
      <c r="D4" s="231"/>
      <c r="E4" s="231"/>
      <c r="F4" s="232"/>
      <c r="G4" s="240"/>
      <c r="H4" s="239"/>
      <c r="I4" s="231"/>
      <c r="J4" s="231"/>
      <c r="K4" s="240"/>
      <c r="L4" s="231"/>
      <c r="M4" s="240"/>
      <c r="N4" s="136"/>
    </row>
    <row r="5" spans="1:15" ht="12.75" customHeight="1">
      <c r="A5" s="98" t="str">
        <f>'Overview in MM_F'!A37</f>
        <v>WP4</v>
      </c>
      <c r="B5" s="200" t="str">
        <f>'Overview in MM_F'!B37</f>
        <v>Survey and analysis training needs per country and per sector to inform module content and delivery</v>
      </c>
      <c r="C5" s="82"/>
      <c r="D5" s="132"/>
      <c r="E5" s="132"/>
      <c r="F5" s="132"/>
      <c r="G5" s="279" t="s">
        <v>91</v>
      </c>
      <c r="H5" s="134"/>
      <c r="I5" s="134"/>
      <c r="J5" s="134"/>
      <c r="K5" s="272"/>
      <c r="L5" s="134"/>
      <c r="M5" s="159"/>
      <c r="N5" s="136"/>
      <c r="O5" s="113"/>
    </row>
    <row r="6" spans="1:15" ht="12" customHeight="1">
      <c r="A6" s="371" t="str">
        <f>'Overview in MM_F'!A48</f>
        <v>WP5</v>
      </c>
      <c r="B6" s="372" t="str">
        <f>'Overview in MM_F'!B48</f>
        <v>Content development of four modules to deliver upskilling and reskilling</v>
      </c>
      <c r="C6" s="82"/>
      <c r="D6" s="132"/>
      <c r="E6" s="132"/>
      <c r="F6" s="132"/>
      <c r="G6" s="280"/>
      <c r="H6" s="132"/>
      <c r="I6" s="132"/>
      <c r="J6" s="279" t="s">
        <v>91</v>
      </c>
      <c r="K6" s="272"/>
      <c r="L6" s="134"/>
      <c r="M6" s="159"/>
      <c r="N6" s="113"/>
      <c r="O6" s="113"/>
    </row>
    <row r="7" spans="1:15" ht="12" customHeight="1">
      <c r="A7" s="137" t="str">
        <f>'Overview in MM_F'!A71</f>
        <v>WP7</v>
      </c>
      <c r="B7" s="158" t="str">
        <f>'Overview in MM_F'!B71</f>
        <v>Localising the module content into partner regions and testing the language versions with selected trainees</v>
      </c>
      <c r="C7" s="82"/>
      <c r="D7" s="132"/>
      <c r="E7" s="132"/>
      <c r="F7" s="132"/>
      <c r="G7" s="160"/>
      <c r="H7" s="132"/>
      <c r="I7" s="132"/>
      <c r="J7" s="132"/>
      <c r="K7" s="279" t="s">
        <v>91</v>
      </c>
      <c r="L7" s="134"/>
      <c r="M7" s="159"/>
      <c r="N7" s="113"/>
      <c r="O7" s="113"/>
    </row>
    <row r="8" spans="1:15" ht="12" customHeight="1">
      <c r="A8" s="369" t="str">
        <f>'Overview in MM_F'!A59</f>
        <v>WP6</v>
      </c>
      <c r="B8" s="370" t="str">
        <f>'Overview in MM_F'!B59</f>
        <v>Design &amp; implement a delivery platform with augmented and virtual reality features</v>
      </c>
      <c r="C8" s="82"/>
      <c r="D8" s="134"/>
      <c r="E8" s="134"/>
      <c r="F8" s="135"/>
      <c r="G8" s="133"/>
      <c r="H8" s="132"/>
      <c r="I8" s="132"/>
      <c r="J8" s="132"/>
      <c r="K8" s="279" t="s">
        <v>91</v>
      </c>
      <c r="L8" s="134"/>
      <c r="M8" s="159"/>
      <c r="N8" s="113"/>
      <c r="O8" s="113"/>
    </row>
    <row r="9" spans="1:15" ht="12" customHeight="1" thickBot="1">
      <c r="A9" s="281" t="str">
        <f>'Overview in MM_F'!A80</f>
        <v>WP8</v>
      </c>
      <c r="B9" s="282" t="str">
        <f>'Overview in MM_F'!B80</f>
        <v>Delivering and validating the modules with target group participants</v>
      </c>
      <c r="C9" s="163"/>
      <c r="D9" s="283"/>
      <c r="E9" s="283"/>
      <c r="F9" s="284"/>
      <c r="G9" s="285"/>
      <c r="H9" s="283"/>
      <c r="I9" s="283"/>
      <c r="J9" s="286"/>
      <c r="K9" s="287"/>
      <c r="L9" s="286"/>
      <c r="M9" s="288" t="s">
        <v>91</v>
      </c>
      <c r="N9" s="113"/>
      <c r="O9" s="113"/>
    </row>
    <row r="10" spans="1:15" ht="12.75" customHeight="1">
      <c r="A10" s="273" t="s">
        <v>166</v>
      </c>
      <c r="B10" s="373" t="s">
        <v>102</v>
      </c>
      <c r="C10" s="161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13"/>
      <c r="O10" s="113"/>
    </row>
    <row r="11" spans="1:15" ht="12.75" customHeight="1">
      <c r="A11" s="125" t="s">
        <v>91</v>
      </c>
      <c r="B11" s="138" t="s">
        <v>103</v>
      </c>
      <c r="C11" s="114"/>
      <c r="D11" s="139"/>
      <c r="E11" s="139"/>
      <c r="F11" s="139"/>
      <c r="G11" s="113"/>
      <c r="H11" s="113"/>
      <c r="I11" s="113"/>
      <c r="J11" s="113"/>
      <c r="K11" s="113"/>
      <c r="L11" s="113"/>
      <c r="M11" s="113"/>
      <c r="N11" s="113"/>
      <c r="O11" s="113"/>
    </row>
    <row r="12" spans="1:15" ht="12.75" customHeight="1">
      <c r="A12" s="290" t="s">
        <v>168</v>
      </c>
      <c r="B12" s="289" t="s">
        <v>169</v>
      </c>
      <c r="D12" s="139"/>
      <c r="E12" s="139"/>
      <c r="F12" s="139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5" ht="12.75" customHeight="1">
      <c r="A13" s="80"/>
      <c r="B13" s="129"/>
      <c r="D13" s="139"/>
      <c r="E13" s="139"/>
      <c r="F13" s="139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5" ht="12.75" customHeight="1">
      <c r="A14" s="80"/>
      <c r="B14" s="129"/>
      <c r="D14" s="139"/>
      <c r="E14" s="139"/>
      <c r="F14" s="139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15" ht="12.75" customHeight="1">
      <c r="A15" s="80"/>
      <c r="B15" s="129"/>
      <c r="D15" s="139"/>
      <c r="E15" s="139"/>
      <c r="F15" s="139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 ht="12.75" customHeight="1">
      <c r="A16" s="80"/>
      <c r="B16" s="130"/>
      <c r="D16" s="114"/>
      <c r="E16" s="114"/>
      <c r="F16" s="114"/>
    </row>
    <row r="17" spans="1:11" ht="12.75" customHeight="1">
      <c r="A17" s="80"/>
      <c r="B17" s="130"/>
      <c r="D17" s="114"/>
      <c r="E17" s="114"/>
      <c r="F17" s="114"/>
    </row>
    <row r="18" spans="1:11" ht="12.75" customHeight="1">
      <c r="A18" s="80"/>
      <c r="B18" s="130"/>
      <c r="D18" s="114"/>
      <c r="E18" s="114"/>
      <c r="F18" s="114"/>
      <c r="K18" s="140" t="s">
        <v>93</v>
      </c>
    </row>
    <row r="19" spans="1:11" ht="12.75" customHeight="1">
      <c r="A19" s="80"/>
      <c r="B19" s="130"/>
      <c r="D19" s="114"/>
      <c r="E19" s="114"/>
      <c r="F19" s="114"/>
    </row>
    <row r="20" spans="1:11" ht="12.75" customHeight="1">
      <c r="A20" s="80"/>
      <c r="B20" s="130"/>
      <c r="D20" s="114"/>
      <c r="E20" s="114"/>
      <c r="F20" s="114"/>
    </row>
    <row r="21" spans="1:11" ht="12.75" customHeight="1">
      <c r="A21" s="80"/>
      <c r="B21" s="130"/>
      <c r="D21" s="114"/>
      <c r="E21" s="114"/>
      <c r="F21" s="114"/>
    </row>
    <row r="22" spans="1:11" ht="12.75" customHeight="1">
      <c r="A22" s="80"/>
      <c r="B22" s="130"/>
      <c r="D22" s="114"/>
      <c r="E22" s="114"/>
      <c r="F22" s="114"/>
    </row>
    <row r="23" spans="1:11" ht="12.75" customHeight="1">
      <c r="A23" s="80"/>
      <c r="B23" s="130"/>
      <c r="D23" s="114"/>
      <c r="E23" s="114"/>
      <c r="F23" s="114"/>
    </row>
    <row r="24" spans="1:11" ht="12.75" customHeight="1">
      <c r="A24" s="80"/>
      <c r="B24" s="130"/>
      <c r="D24" s="114"/>
      <c r="E24" s="114"/>
      <c r="F24" s="114"/>
    </row>
    <row r="25" spans="1:11" ht="12.75" customHeight="1">
      <c r="A25" s="80"/>
      <c r="B25" s="130"/>
      <c r="D25" s="114"/>
      <c r="E25" s="114"/>
      <c r="F25" s="114"/>
    </row>
    <row r="26" spans="1:11" ht="12.75" customHeight="1">
      <c r="A26" s="80"/>
      <c r="B26" s="130"/>
      <c r="D26" s="114"/>
      <c r="E26" s="114"/>
      <c r="F26" s="114"/>
    </row>
    <row r="27" spans="1:11" ht="12.75" customHeight="1">
      <c r="A27" s="80"/>
      <c r="B27" s="130"/>
      <c r="D27" s="114"/>
      <c r="E27" s="114"/>
      <c r="F27" s="114"/>
    </row>
    <row r="28" spans="1:11" ht="12.75" customHeight="1">
      <c r="A28" s="80"/>
      <c r="B28" s="130"/>
      <c r="D28" s="114"/>
      <c r="E28" s="114"/>
      <c r="F28" s="114"/>
    </row>
    <row r="29" spans="1:11" ht="12.75" customHeight="1">
      <c r="A29" s="80"/>
      <c r="B29" s="130"/>
      <c r="D29" s="114"/>
      <c r="E29" s="114"/>
      <c r="F29" s="114"/>
    </row>
    <row r="30" spans="1:11" ht="12.75" customHeight="1">
      <c r="A30" s="80"/>
      <c r="B30" s="130"/>
      <c r="D30" s="114"/>
      <c r="E30" s="114"/>
      <c r="F30" s="114"/>
    </row>
    <row r="31" spans="1:11" ht="12.75" customHeight="1">
      <c r="A31" s="80"/>
      <c r="B31" s="130"/>
      <c r="D31" s="114"/>
      <c r="E31" s="114"/>
      <c r="F31" s="114"/>
    </row>
    <row r="32" spans="1:11" ht="12.75" customHeight="1">
      <c r="A32" s="80"/>
      <c r="B32" s="130"/>
      <c r="D32" s="114"/>
      <c r="E32" s="114"/>
      <c r="F32" s="114"/>
    </row>
    <row r="33" spans="1:6" ht="12.75" customHeight="1">
      <c r="A33" s="80"/>
      <c r="B33" s="130"/>
      <c r="D33" s="114"/>
      <c r="E33" s="114"/>
      <c r="F33" s="114"/>
    </row>
    <row r="34" spans="1:6" ht="12.75" customHeight="1">
      <c r="A34" s="80"/>
      <c r="B34" s="130"/>
      <c r="D34" s="114"/>
      <c r="E34" s="114"/>
      <c r="F34" s="114"/>
    </row>
    <row r="35" spans="1:6" ht="12.75" customHeight="1">
      <c r="A35" s="80"/>
      <c r="B35" s="130"/>
      <c r="D35" s="114"/>
      <c r="E35" s="114"/>
      <c r="F35" s="114"/>
    </row>
    <row r="36" spans="1:6" ht="12.75" customHeight="1">
      <c r="A36" s="80"/>
      <c r="B36" s="130"/>
      <c r="D36" s="114"/>
      <c r="E36" s="114"/>
      <c r="F36" s="114"/>
    </row>
    <row r="37" spans="1:6" ht="12.75" customHeight="1">
      <c r="A37" s="80"/>
      <c r="B37" s="130"/>
      <c r="D37" s="114"/>
      <c r="E37" s="114"/>
      <c r="F37" s="114"/>
    </row>
    <row r="38" spans="1:6" ht="12.75" customHeight="1">
      <c r="A38" s="80"/>
      <c r="B38" s="130"/>
      <c r="D38" s="114"/>
      <c r="E38" s="114"/>
      <c r="F38" s="114"/>
    </row>
    <row r="39" spans="1:6" ht="12.75" customHeight="1">
      <c r="A39" s="80"/>
      <c r="B39" s="130"/>
      <c r="D39" s="114"/>
      <c r="E39" s="114"/>
      <c r="F39" s="114"/>
    </row>
    <row r="40" spans="1:6" ht="12.75" customHeight="1">
      <c r="A40" s="80"/>
      <c r="B40" s="130"/>
      <c r="D40" s="114"/>
      <c r="E40" s="114"/>
      <c r="F40" s="114"/>
    </row>
    <row r="41" spans="1:6" ht="12.75" customHeight="1">
      <c r="A41" s="80"/>
      <c r="B41" s="130"/>
      <c r="D41" s="114"/>
      <c r="E41" s="114"/>
      <c r="F41" s="114"/>
    </row>
    <row r="42" spans="1:6" ht="12.75" customHeight="1">
      <c r="A42" s="80"/>
      <c r="B42" s="130"/>
      <c r="D42" s="114"/>
      <c r="E42" s="114"/>
      <c r="F42" s="114"/>
    </row>
    <row r="43" spans="1:6" ht="12.75" customHeight="1">
      <c r="A43" s="80"/>
      <c r="B43" s="130"/>
      <c r="D43" s="114"/>
      <c r="E43" s="114"/>
      <c r="F43" s="114"/>
    </row>
    <row r="44" spans="1:6" ht="12.75" customHeight="1">
      <c r="A44" s="80"/>
      <c r="B44" s="130"/>
      <c r="D44" s="114"/>
      <c r="E44" s="114"/>
      <c r="F44" s="114"/>
    </row>
    <row r="45" spans="1:6" ht="12.75" customHeight="1">
      <c r="A45" s="80"/>
      <c r="B45" s="130"/>
      <c r="D45" s="114"/>
      <c r="E45" s="114"/>
      <c r="F45" s="114"/>
    </row>
    <row r="46" spans="1:6" ht="12.75" customHeight="1">
      <c r="A46" s="80"/>
      <c r="B46" s="130"/>
      <c r="D46" s="114"/>
      <c r="E46" s="114"/>
      <c r="F46" s="114"/>
    </row>
    <row r="47" spans="1:6" ht="12.75" customHeight="1">
      <c r="A47" s="80"/>
      <c r="B47" s="130"/>
      <c r="D47" s="114"/>
      <c r="E47" s="114"/>
      <c r="F47" s="114"/>
    </row>
    <row r="48" spans="1:6" ht="12.75" customHeight="1">
      <c r="A48" s="80"/>
      <c r="B48" s="130"/>
      <c r="D48" s="114"/>
      <c r="E48" s="114"/>
      <c r="F48" s="114"/>
    </row>
    <row r="49" spans="1:6" ht="12.75" customHeight="1">
      <c r="A49" s="80"/>
      <c r="B49" s="130"/>
      <c r="D49" s="114"/>
      <c r="E49" s="114"/>
      <c r="F49" s="114"/>
    </row>
    <row r="50" spans="1:6" ht="12.75" customHeight="1">
      <c r="A50" s="80"/>
      <c r="B50" s="130"/>
      <c r="D50" s="114"/>
      <c r="E50" s="114"/>
      <c r="F50" s="114"/>
    </row>
    <row r="51" spans="1:6" ht="12.75" customHeight="1">
      <c r="A51" s="80"/>
      <c r="B51" s="130"/>
      <c r="D51" s="114"/>
      <c r="E51" s="114"/>
      <c r="F51" s="114"/>
    </row>
    <row r="52" spans="1:6" ht="12.75" customHeight="1">
      <c r="A52" s="80"/>
      <c r="B52" s="130"/>
      <c r="D52" s="114"/>
      <c r="E52" s="114"/>
      <c r="F52" s="114"/>
    </row>
    <row r="53" spans="1:6" ht="12.75" customHeight="1">
      <c r="A53" s="80"/>
      <c r="B53" s="130"/>
      <c r="D53" s="114"/>
      <c r="E53" s="114"/>
      <c r="F53" s="114"/>
    </row>
    <row r="54" spans="1:6" ht="12.75" customHeight="1">
      <c r="A54" s="80"/>
      <c r="B54" s="130"/>
      <c r="D54" s="114"/>
      <c r="E54" s="114"/>
      <c r="F54" s="114"/>
    </row>
    <row r="55" spans="1:6" ht="12.75" customHeight="1">
      <c r="A55" s="80"/>
      <c r="B55" s="130"/>
      <c r="D55" s="114"/>
      <c r="E55" s="114"/>
      <c r="F55" s="114"/>
    </row>
    <row r="56" spans="1:6" ht="12.75" customHeight="1">
      <c r="A56" s="80"/>
      <c r="B56" s="130"/>
      <c r="D56" s="114"/>
      <c r="E56" s="114"/>
      <c r="F56" s="114"/>
    </row>
    <row r="57" spans="1:6" ht="12.75" customHeight="1">
      <c r="A57" s="80"/>
      <c r="B57" s="130"/>
      <c r="D57" s="114"/>
      <c r="E57" s="114"/>
      <c r="F57" s="114"/>
    </row>
    <row r="58" spans="1:6" ht="12.75" customHeight="1">
      <c r="A58" s="80"/>
      <c r="B58" s="130"/>
      <c r="D58" s="114"/>
      <c r="E58" s="114"/>
      <c r="F58" s="114"/>
    </row>
    <row r="59" spans="1:6" ht="12.75" customHeight="1">
      <c r="A59" s="80"/>
      <c r="B59" s="130"/>
      <c r="D59" s="114"/>
      <c r="E59" s="114"/>
      <c r="F59" s="114"/>
    </row>
    <row r="60" spans="1:6" ht="12.75" customHeight="1">
      <c r="A60" s="80"/>
      <c r="B60" s="130"/>
      <c r="D60" s="114"/>
      <c r="E60" s="114"/>
      <c r="F60" s="114"/>
    </row>
    <row r="61" spans="1:6" ht="12.75" customHeight="1">
      <c r="A61" s="80"/>
      <c r="B61" s="130"/>
      <c r="D61" s="114"/>
      <c r="E61" s="114"/>
      <c r="F61" s="114"/>
    </row>
    <row r="62" spans="1:6" ht="12.75" customHeight="1">
      <c r="A62" s="80"/>
      <c r="B62" s="130"/>
      <c r="D62" s="114"/>
      <c r="E62" s="114"/>
      <c r="F62" s="114"/>
    </row>
    <row r="63" spans="1:6" ht="12.75" customHeight="1">
      <c r="A63" s="80"/>
      <c r="B63" s="130"/>
      <c r="D63" s="114"/>
      <c r="E63" s="114"/>
      <c r="F63" s="114"/>
    </row>
    <row r="64" spans="1:6" ht="12.75" customHeight="1">
      <c r="A64" s="80"/>
      <c r="B64" s="130"/>
      <c r="D64" s="114"/>
      <c r="E64" s="114"/>
      <c r="F64" s="114"/>
    </row>
    <row r="65" spans="1:13" ht="12.75" customHeight="1">
      <c r="A65" s="80"/>
      <c r="B65" s="130"/>
      <c r="D65" s="114"/>
      <c r="E65" s="114"/>
      <c r="F65" s="114"/>
    </row>
    <row r="66" spans="1:13" ht="12.75" customHeight="1">
      <c r="A66" s="80"/>
      <c r="B66" s="130"/>
      <c r="D66" s="114"/>
      <c r="E66" s="114"/>
      <c r="F66" s="114"/>
    </row>
    <row r="67" spans="1:13" ht="12.75" customHeight="1">
      <c r="A67" s="80"/>
      <c r="B67" s="130"/>
      <c r="D67" s="114"/>
      <c r="E67" s="114"/>
      <c r="F67" s="114"/>
    </row>
    <row r="68" spans="1:13" ht="12.75" customHeight="1">
      <c r="A68" s="80"/>
      <c r="B68" s="130"/>
      <c r="D68" s="114"/>
      <c r="E68" s="114"/>
      <c r="F68" s="114"/>
    </row>
    <row r="69" spans="1:13" ht="12.75" customHeight="1">
      <c r="A69" s="80"/>
      <c r="B69" s="130"/>
      <c r="D69" s="114"/>
      <c r="E69" s="114"/>
      <c r="F69" s="114"/>
    </row>
    <row r="70" spans="1:13" ht="12.75" customHeight="1">
      <c r="A70" s="80"/>
      <c r="B70" s="130"/>
      <c r="D70" s="114"/>
      <c r="E70" s="114"/>
      <c r="F70" s="114"/>
    </row>
    <row r="71" spans="1:13" ht="12.75" customHeight="1">
      <c r="A71" s="80"/>
      <c r="B71" s="130"/>
      <c r="D71" s="114"/>
      <c r="E71" s="114"/>
      <c r="F71" s="114"/>
    </row>
    <row r="72" spans="1:13" ht="12.75" customHeight="1">
      <c r="A72" s="80"/>
      <c r="B72" s="130"/>
      <c r="D72" s="114"/>
      <c r="E72" s="114"/>
      <c r="F72" s="114"/>
    </row>
    <row r="73" spans="1:13" ht="12.75" customHeight="1">
      <c r="A73" s="80"/>
      <c r="B73" s="130"/>
      <c r="D73" s="114"/>
      <c r="E73" s="114"/>
      <c r="F73" s="114"/>
    </row>
    <row r="74" spans="1:13" ht="12.75" customHeight="1">
      <c r="A74" s="80"/>
      <c r="B74" s="130"/>
      <c r="D74" s="114"/>
      <c r="E74" s="114"/>
      <c r="F74" s="114"/>
    </row>
    <row r="75" spans="1:13" ht="12.75" customHeight="1">
      <c r="A75" s="80"/>
      <c r="B75" s="130"/>
      <c r="D75" s="114"/>
      <c r="E75" s="114"/>
      <c r="F75" s="114"/>
    </row>
    <row r="76" spans="1:13" ht="12.75" customHeight="1">
      <c r="A76" s="80"/>
      <c r="B76" s="130"/>
      <c r="D76" s="114"/>
      <c r="E76" s="114"/>
      <c r="F76" s="114"/>
    </row>
    <row r="77" spans="1:13" ht="12.75" customHeight="1">
      <c r="A77" s="80"/>
      <c r="B77" s="130"/>
      <c r="D77" s="114"/>
      <c r="E77" s="114"/>
      <c r="F77" s="114"/>
    </row>
    <row r="78" spans="1:13" ht="12.75" customHeight="1">
      <c r="A78" s="80"/>
      <c r="B78" s="130"/>
      <c r="D78" s="114"/>
      <c r="E78" s="114"/>
      <c r="F78" s="114"/>
      <c r="G78" s="131"/>
      <c r="H78" s="114"/>
      <c r="I78" s="114"/>
      <c r="J78" s="114"/>
      <c r="K78" s="114"/>
      <c r="L78" s="114"/>
      <c r="M78" s="114"/>
    </row>
    <row r="79" spans="1:13" ht="12.75" customHeight="1">
      <c r="A79" s="80"/>
      <c r="B79" s="130"/>
      <c r="D79" s="114"/>
      <c r="E79" s="114"/>
      <c r="F79" s="114"/>
      <c r="G79" s="131"/>
      <c r="H79" s="114"/>
      <c r="I79" s="114"/>
      <c r="J79" s="114"/>
      <c r="K79" s="114"/>
      <c r="L79" s="114"/>
      <c r="M79" s="114"/>
    </row>
    <row r="80" spans="1:13" ht="12.75" customHeight="1">
      <c r="A80" s="80"/>
      <c r="B80" s="130"/>
      <c r="D80" s="114"/>
      <c r="E80" s="114"/>
      <c r="F80" s="114"/>
      <c r="G80" s="131"/>
      <c r="H80" s="114"/>
      <c r="I80" s="114"/>
      <c r="J80" s="114"/>
      <c r="K80" s="114"/>
      <c r="L80" s="114"/>
      <c r="M80" s="114"/>
    </row>
    <row r="81" spans="1:13" ht="12.75" customHeight="1">
      <c r="A81" s="80"/>
      <c r="B81" s="130"/>
      <c r="D81" s="114"/>
      <c r="E81" s="114"/>
      <c r="F81" s="114"/>
      <c r="G81" s="131"/>
      <c r="H81" s="114"/>
      <c r="I81" s="114"/>
      <c r="J81" s="114"/>
      <c r="K81" s="114"/>
      <c r="L81" s="114"/>
      <c r="M81" s="114"/>
    </row>
    <row r="82" spans="1:13" ht="12.75" customHeight="1">
      <c r="A82" s="80"/>
      <c r="B82" s="130"/>
      <c r="D82" s="114"/>
      <c r="E82" s="114"/>
      <c r="F82" s="114"/>
      <c r="G82" s="131"/>
      <c r="H82" s="114"/>
      <c r="I82" s="114"/>
      <c r="J82" s="114"/>
      <c r="K82" s="114"/>
      <c r="L82" s="114"/>
      <c r="M82" s="114"/>
    </row>
    <row r="83" spans="1:13" ht="12.75" customHeight="1">
      <c r="A83" s="80"/>
      <c r="B83" s="130"/>
      <c r="D83" s="114"/>
      <c r="E83" s="114"/>
      <c r="F83" s="114"/>
      <c r="G83" s="131"/>
      <c r="H83" s="114"/>
      <c r="I83" s="114"/>
      <c r="J83" s="114"/>
      <c r="K83" s="114"/>
      <c r="L83" s="114"/>
      <c r="M83" s="114"/>
    </row>
    <row r="84" spans="1:13" ht="12.75" customHeight="1">
      <c r="A84" s="80"/>
      <c r="B84" s="130"/>
      <c r="D84" s="114"/>
      <c r="E84" s="114"/>
      <c r="F84" s="114"/>
      <c r="G84" s="131"/>
      <c r="H84" s="114"/>
      <c r="I84" s="114"/>
      <c r="J84" s="114"/>
      <c r="K84" s="114"/>
      <c r="L84" s="114"/>
      <c r="M84" s="114"/>
    </row>
    <row r="85" spans="1:13" ht="12.75" customHeight="1">
      <c r="A85" s="80"/>
      <c r="B85" s="130"/>
      <c r="D85" s="114"/>
      <c r="E85" s="114"/>
      <c r="F85" s="114"/>
      <c r="G85" s="131"/>
      <c r="H85" s="114"/>
      <c r="I85" s="114"/>
      <c r="J85" s="114"/>
      <c r="K85" s="114"/>
      <c r="L85" s="114"/>
      <c r="M85" s="114"/>
    </row>
    <row r="86" spans="1:13" ht="12.75" customHeight="1">
      <c r="A86" s="80"/>
      <c r="B86" s="130"/>
      <c r="D86" s="114"/>
      <c r="E86" s="114"/>
      <c r="F86" s="114"/>
      <c r="G86" s="131"/>
      <c r="H86" s="114"/>
      <c r="I86" s="114"/>
      <c r="J86" s="114"/>
      <c r="K86" s="114"/>
      <c r="L86" s="114"/>
      <c r="M86" s="114"/>
    </row>
    <row r="87" spans="1:13" ht="12.75" customHeight="1">
      <c r="A87" s="80"/>
      <c r="B87" s="130"/>
      <c r="D87" s="114"/>
      <c r="E87" s="114"/>
      <c r="F87" s="114"/>
      <c r="G87" s="131"/>
      <c r="H87" s="114"/>
      <c r="I87" s="114"/>
      <c r="J87" s="114"/>
      <c r="K87" s="114"/>
      <c r="L87" s="114"/>
      <c r="M87" s="114"/>
    </row>
    <row r="88" spans="1:13" ht="12.75" customHeight="1">
      <c r="A88" s="80"/>
      <c r="B88" s="130"/>
      <c r="D88" s="114"/>
      <c r="E88" s="114"/>
      <c r="F88" s="114"/>
      <c r="G88" s="131"/>
      <c r="H88" s="114"/>
      <c r="I88" s="114"/>
      <c r="J88" s="114"/>
      <c r="K88" s="114"/>
      <c r="L88" s="114"/>
      <c r="M88" s="114"/>
    </row>
    <row r="89" spans="1:13" ht="12.75" customHeight="1">
      <c r="A89" s="80"/>
      <c r="B89" s="130"/>
      <c r="D89" s="114"/>
      <c r="E89" s="114"/>
      <c r="F89" s="114"/>
      <c r="G89" s="131"/>
      <c r="H89" s="114"/>
      <c r="I89" s="114"/>
      <c r="J89" s="114"/>
      <c r="K89" s="114"/>
      <c r="L89" s="114"/>
      <c r="M89" s="114"/>
    </row>
    <row r="90" spans="1:13" ht="12.75" customHeight="1">
      <c r="A90" s="80"/>
      <c r="B90" s="130"/>
      <c r="D90" s="114"/>
      <c r="E90" s="114"/>
      <c r="F90" s="114"/>
      <c r="G90" s="131"/>
      <c r="H90" s="114"/>
      <c r="I90" s="114"/>
      <c r="J90" s="114"/>
      <c r="K90" s="114"/>
      <c r="L90" s="114"/>
      <c r="M90" s="114"/>
    </row>
    <row r="91" spans="1:13" ht="12.75" customHeight="1">
      <c r="A91" s="80"/>
      <c r="B91" s="130"/>
      <c r="D91" s="114"/>
      <c r="E91" s="114"/>
      <c r="F91" s="114"/>
      <c r="G91" s="131"/>
      <c r="H91" s="114"/>
      <c r="I91" s="114"/>
      <c r="J91" s="114"/>
      <c r="K91" s="114"/>
      <c r="L91" s="114"/>
      <c r="M91" s="114"/>
    </row>
    <row r="92" spans="1:13" ht="12.75" customHeight="1">
      <c r="A92" s="80"/>
      <c r="B92" s="130"/>
      <c r="D92" s="114"/>
      <c r="E92" s="114"/>
      <c r="F92" s="114"/>
      <c r="G92" s="131"/>
      <c r="H92" s="114"/>
      <c r="I92" s="114"/>
      <c r="J92" s="114"/>
      <c r="K92" s="114"/>
      <c r="L92" s="114"/>
      <c r="M92" s="114"/>
    </row>
    <row r="93" spans="1:13" ht="12.75" customHeight="1">
      <c r="A93" s="80"/>
      <c r="B93" s="130"/>
      <c r="D93" s="114"/>
      <c r="E93" s="114"/>
      <c r="F93" s="114"/>
      <c r="G93" s="131"/>
      <c r="H93" s="114"/>
      <c r="I93" s="114"/>
      <c r="J93" s="114"/>
      <c r="K93" s="114"/>
      <c r="L93" s="114"/>
      <c r="M93" s="114"/>
    </row>
    <row r="94" spans="1:13" ht="12.75" customHeight="1">
      <c r="A94" s="80"/>
      <c r="B94" s="130"/>
      <c r="D94" s="114"/>
      <c r="E94" s="114"/>
      <c r="F94" s="114"/>
      <c r="G94" s="131"/>
      <c r="H94" s="114"/>
      <c r="I94" s="114"/>
      <c r="J94" s="114"/>
      <c r="K94" s="114"/>
      <c r="L94" s="114"/>
      <c r="M94" s="114"/>
    </row>
    <row r="95" spans="1:13" ht="12.75" customHeight="1">
      <c r="A95" s="80"/>
      <c r="B95" s="130"/>
      <c r="D95" s="114"/>
      <c r="E95" s="114"/>
      <c r="F95" s="114"/>
      <c r="G95" s="131"/>
      <c r="H95" s="114"/>
      <c r="I95" s="114"/>
      <c r="J95" s="114"/>
      <c r="K95" s="114"/>
      <c r="L95" s="114"/>
      <c r="M95" s="114"/>
    </row>
    <row r="96" spans="1:13" ht="12.75" customHeight="1">
      <c r="A96" s="80"/>
      <c r="B96" s="130"/>
      <c r="D96" s="114"/>
      <c r="E96" s="114"/>
      <c r="F96" s="114"/>
      <c r="G96" s="131"/>
      <c r="H96" s="114"/>
      <c r="I96" s="114"/>
      <c r="J96" s="114"/>
      <c r="K96" s="114"/>
      <c r="L96" s="114"/>
      <c r="M96" s="114"/>
    </row>
    <row r="97" spans="1:13" ht="12.75" customHeight="1">
      <c r="A97" s="80"/>
      <c r="B97" s="130"/>
      <c r="D97" s="114"/>
      <c r="E97" s="114"/>
      <c r="F97" s="114"/>
      <c r="G97" s="131"/>
      <c r="H97" s="114"/>
      <c r="I97" s="114"/>
      <c r="J97" s="114"/>
      <c r="K97" s="114"/>
      <c r="L97" s="114"/>
      <c r="M97" s="114"/>
    </row>
    <row r="98" spans="1:13" ht="12.75" customHeight="1">
      <c r="A98" s="80"/>
      <c r="B98" s="130"/>
      <c r="D98" s="114"/>
      <c r="E98" s="114"/>
      <c r="F98" s="114"/>
      <c r="G98" s="131"/>
      <c r="H98" s="114"/>
      <c r="I98" s="114"/>
      <c r="J98" s="114"/>
      <c r="K98" s="114"/>
      <c r="L98" s="114"/>
      <c r="M98" s="114"/>
    </row>
    <row r="99" spans="1:13" ht="12.75" customHeight="1">
      <c r="A99" s="80"/>
      <c r="B99" s="130"/>
      <c r="D99" s="114"/>
      <c r="E99" s="114"/>
      <c r="F99" s="114"/>
      <c r="G99" s="131"/>
      <c r="H99" s="114"/>
      <c r="I99" s="114"/>
      <c r="J99" s="114"/>
      <c r="K99" s="114"/>
      <c r="L99" s="114"/>
      <c r="M99" s="114"/>
    </row>
    <row r="100" spans="1:13" ht="12.75" customHeight="1">
      <c r="A100" s="80"/>
      <c r="B100" s="130"/>
      <c r="D100" s="114"/>
      <c r="E100" s="114"/>
      <c r="F100" s="114"/>
      <c r="G100" s="131"/>
      <c r="H100" s="114"/>
      <c r="I100" s="114"/>
      <c r="J100" s="114"/>
      <c r="K100" s="114"/>
      <c r="L100" s="114"/>
      <c r="M100" s="114"/>
    </row>
    <row r="101" spans="1:13" ht="12.75" customHeight="1">
      <c r="A101" s="80"/>
      <c r="B101" s="130"/>
      <c r="D101" s="114"/>
      <c r="E101" s="114"/>
      <c r="F101" s="114"/>
      <c r="G101" s="131"/>
      <c r="H101" s="114"/>
      <c r="I101" s="114"/>
      <c r="J101" s="114"/>
      <c r="K101" s="114"/>
      <c r="L101" s="114"/>
      <c r="M101" s="114"/>
    </row>
    <row r="102" spans="1:13" ht="12.75" customHeight="1">
      <c r="A102" s="80"/>
      <c r="B102" s="130"/>
      <c r="D102" s="114"/>
      <c r="E102" s="114"/>
      <c r="F102" s="114"/>
      <c r="G102" s="131"/>
      <c r="H102" s="114"/>
      <c r="I102" s="114"/>
      <c r="J102" s="114"/>
      <c r="K102" s="114"/>
      <c r="L102" s="114"/>
      <c r="M102" s="114"/>
    </row>
    <row r="103" spans="1:13" ht="12.75" customHeight="1">
      <c r="A103" s="80"/>
      <c r="B103" s="130"/>
      <c r="D103" s="114"/>
      <c r="E103" s="114"/>
      <c r="F103" s="114"/>
      <c r="G103" s="131"/>
      <c r="H103" s="114"/>
      <c r="I103" s="114"/>
      <c r="J103" s="114"/>
      <c r="K103" s="114"/>
      <c r="L103" s="114"/>
      <c r="M103" s="114"/>
    </row>
    <row r="104" spans="1:13" ht="12.75" customHeight="1">
      <c r="A104" s="80"/>
      <c r="B104" s="130"/>
      <c r="D104" s="114"/>
      <c r="E104" s="114"/>
      <c r="F104" s="114"/>
      <c r="G104" s="131"/>
      <c r="H104" s="114"/>
      <c r="I104" s="114"/>
      <c r="J104" s="114"/>
      <c r="K104" s="114"/>
      <c r="L104" s="114"/>
      <c r="M104" s="114"/>
    </row>
    <row r="105" spans="1:13" ht="12.75" customHeight="1">
      <c r="A105" s="80"/>
      <c r="B105" s="130"/>
      <c r="D105" s="114"/>
      <c r="E105" s="114"/>
      <c r="F105" s="114"/>
      <c r="G105" s="131"/>
      <c r="H105" s="114"/>
      <c r="I105" s="114"/>
      <c r="J105" s="114"/>
      <c r="K105" s="114"/>
      <c r="L105" s="114"/>
      <c r="M105" s="114"/>
    </row>
    <row r="106" spans="1:13" ht="12.75" customHeight="1">
      <c r="A106" s="80"/>
      <c r="B106" s="130"/>
      <c r="D106" s="114"/>
      <c r="E106" s="114"/>
      <c r="F106" s="114"/>
      <c r="G106" s="131"/>
      <c r="H106" s="114"/>
      <c r="I106" s="114"/>
      <c r="J106" s="114"/>
      <c r="K106" s="114"/>
      <c r="L106" s="114"/>
      <c r="M106" s="114"/>
    </row>
    <row r="107" spans="1:13" ht="12.75" customHeight="1">
      <c r="A107" s="80"/>
      <c r="B107" s="130"/>
      <c r="D107" s="114"/>
      <c r="E107" s="114"/>
      <c r="F107" s="114"/>
      <c r="G107" s="131"/>
      <c r="H107" s="114"/>
      <c r="I107" s="114"/>
      <c r="J107" s="114"/>
      <c r="K107" s="114"/>
      <c r="L107" s="114"/>
      <c r="M107" s="114"/>
    </row>
    <row r="108" spans="1:13" ht="12.75" customHeight="1">
      <c r="A108" s="80"/>
      <c r="B108" s="130"/>
      <c r="D108" s="114"/>
      <c r="E108" s="114"/>
      <c r="F108" s="114"/>
      <c r="G108" s="131"/>
      <c r="H108" s="114"/>
      <c r="I108" s="114"/>
      <c r="J108" s="114"/>
      <c r="K108" s="114"/>
      <c r="L108" s="114"/>
      <c r="M108" s="114"/>
    </row>
    <row r="109" spans="1:13" ht="12.75" customHeight="1">
      <c r="A109" s="80"/>
      <c r="B109" s="130"/>
      <c r="D109" s="114"/>
      <c r="E109" s="114"/>
      <c r="F109" s="114"/>
      <c r="G109" s="131"/>
      <c r="H109" s="114"/>
      <c r="I109" s="114"/>
      <c r="J109" s="114"/>
      <c r="K109" s="114"/>
      <c r="L109" s="114"/>
      <c r="M109" s="114"/>
    </row>
    <row r="110" spans="1:13" ht="12.75" customHeight="1">
      <c r="A110" s="80"/>
      <c r="B110" s="130"/>
      <c r="D110" s="114"/>
      <c r="E110" s="114"/>
      <c r="F110" s="114"/>
      <c r="G110" s="131"/>
      <c r="H110" s="114"/>
      <c r="I110" s="114"/>
      <c r="J110" s="114"/>
      <c r="K110" s="114"/>
      <c r="L110" s="114"/>
      <c r="M110" s="114"/>
    </row>
    <row r="111" spans="1:13" ht="12.75" customHeight="1">
      <c r="A111" s="80"/>
      <c r="B111" s="130"/>
      <c r="D111" s="114"/>
      <c r="E111" s="114"/>
      <c r="F111" s="114"/>
      <c r="G111" s="131"/>
      <c r="H111" s="114"/>
      <c r="I111" s="114"/>
      <c r="J111" s="114"/>
      <c r="K111" s="114"/>
      <c r="L111" s="114"/>
      <c r="M111" s="114"/>
    </row>
    <row r="112" spans="1:13" ht="12.75" customHeight="1">
      <c r="A112" s="80"/>
      <c r="B112" s="130"/>
      <c r="D112" s="114"/>
      <c r="E112" s="114"/>
      <c r="F112" s="114"/>
      <c r="G112" s="131"/>
      <c r="H112" s="114"/>
      <c r="I112" s="114"/>
      <c r="J112" s="114"/>
      <c r="K112" s="114"/>
      <c r="L112" s="114"/>
      <c r="M112" s="114"/>
    </row>
    <row r="113" spans="1:13" ht="12.75" customHeight="1">
      <c r="A113" s="80"/>
      <c r="B113" s="130"/>
      <c r="D113" s="114"/>
      <c r="E113" s="114"/>
      <c r="F113" s="114"/>
      <c r="G113" s="131"/>
      <c r="H113" s="114"/>
      <c r="I113" s="114"/>
      <c r="J113" s="114"/>
      <c r="K113" s="114"/>
      <c r="L113" s="114"/>
      <c r="M113" s="114"/>
    </row>
    <row r="114" spans="1:13" ht="12.75" customHeight="1">
      <c r="A114" s="80"/>
      <c r="B114" s="130"/>
      <c r="D114" s="114"/>
      <c r="E114" s="114"/>
      <c r="F114" s="114"/>
      <c r="G114" s="131"/>
      <c r="H114" s="114"/>
      <c r="I114" s="114"/>
      <c r="J114" s="114"/>
      <c r="K114" s="114"/>
      <c r="L114" s="114"/>
      <c r="M114" s="114"/>
    </row>
    <row r="115" spans="1:13" ht="12.75" customHeight="1">
      <c r="A115" s="80"/>
      <c r="B115" s="130"/>
      <c r="D115" s="114"/>
      <c r="E115" s="114"/>
      <c r="F115" s="114"/>
      <c r="G115" s="131"/>
      <c r="H115" s="114"/>
      <c r="I115" s="114"/>
      <c r="J115" s="114"/>
      <c r="K115" s="114"/>
      <c r="L115" s="114"/>
      <c r="M115" s="114"/>
    </row>
    <row r="116" spans="1:13" ht="12.75" customHeight="1">
      <c r="A116" s="80"/>
      <c r="B116" s="130"/>
      <c r="D116" s="114"/>
      <c r="E116" s="114"/>
      <c r="F116" s="114"/>
      <c r="G116" s="131"/>
      <c r="H116" s="114"/>
      <c r="I116" s="114"/>
      <c r="J116" s="114"/>
      <c r="K116" s="114"/>
      <c r="L116" s="114"/>
      <c r="M116" s="114"/>
    </row>
    <row r="117" spans="1:13" ht="12.75" customHeight="1">
      <c r="A117" s="80"/>
      <c r="B117" s="130"/>
      <c r="D117" s="114"/>
      <c r="E117" s="114"/>
      <c r="F117" s="114"/>
      <c r="G117" s="131"/>
      <c r="H117" s="114"/>
      <c r="I117" s="114"/>
      <c r="J117" s="114"/>
      <c r="K117" s="114"/>
      <c r="L117" s="114"/>
      <c r="M117" s="114"/>
    </row>
    <row r="118" spans="1:13" ht="12.75" customHeight="1">
      <c r="A118" s="80"/>
      <c r="B118" s="130"/>
      <c r="D118" s="114"/>
      <c r="E118" s="114"/>
      <c r="F118" s="114"/>
      <c r="G118" s="131"/>
      <c r="H118" s="114"/>
      <c r="I118" s="114"/>
      <c r="J118" s="114"/>
      <c r="K118" s="114"/>
      <c r="L118" s="114"/>
      <c r="M118" s="114"/>
    </row>
    <row r="119" spans="1:13" ht="12.75" customHeight="1">
      <c r="A119" s="80"/>
      <c r="B119" s="130"/>
      <c r="D119" s="114"/>
      <c r="E119" s="114"/>
      <c r="F119" s="114"/>
      <c r="G119" s="131"/>
      <c r="H119" s="114"/>
      <c r="I119" s="114"/>
      <c r="J119" s="114"/>
      <c r="K119" s="114"/>
      <c r="L119" s="114"/>
      <c r="M119" s="114"/>
    </row>
    <row r="120" spans="1:13" ht="12.75" customHeight="1">
      <c r="A120" s="80"/>
      <c r="B120" s="130"/>
      <c r="D120" s="114"/>
      <c r="E120" s="114"/>
      <c r="F120" s="114"/>
      <c r="G120" s="131"/>
      <c r="H120" s="114"/>
      <c r="I120" s="114"/>
      <c r="J120" s="114"/>
      <c r="K120" s="114"/>
      <c r="L120" s="114"/>
      <c r="M120" s="114"/>
    </row>
    <row r="121" spans="1:13" ht="12.75" customHeight="1">
      <c r="A121" s="80"/>
      <c r="B121" s="130"/>
      <c r="D121" s="114"/>
      <c r="E121" s="114"/>
      <c r="F121" s="114"/>
      <c r="G121" s="131"/>
      <c r="H121" s="114"/>
      <c r="I121" s="114"/>
      <c r="J121" s="114"/>
      <c r="K121" s="114"/>
      <c r="L121" s="114"/>
      <c r="M121" s="114"/>
    </row>
    <row r="122" spans="1:13" ht="12.75" customHeight="1">
      <c r="A122" s="80"/>
      <c r="B122" s="130"/>
      <c r="D122" s="114"/>
      <c r="E122" s="114"/>
      <c r="F122" s="114"/>
      <c r="G122" s="131"/>
      <c r="H122" s="114"/>
      <c r="I122" s="114"/>
      <c r="J122" s="114"/>
      <c r="K122" s="114"/>
      <c r="L122" s="114"/>
      <c r="M122" s="114"/>
    </row>
    <row r="123" spans="1:13" ht="12.75" customHeight="1">
      <c r="A123" s="80"/>
      <c r="B123" s="130"/>
      <c r="D123" s="114"/>
      <c r="E123" s="114"/>
      <c r="F123" s="114"/>
      <c r="G123" s="131"/>
      <c r="H123" s="114"/>
      <c r="I123" s="114"/>
      <c r="J123" s="114"/>
      <c r="K123" s="114"/>
      <c r="L123" s="114"/>
      <c r="M123" s="114"/>
    </row>
    <row r="124" spans="1:13" ht="12.75" customHeight="1">
      <c r="A124" s="80"/>
      <c r="B124" s="130"/>
      <c r="D124" s="114"/>
      <c r="E124" s="114"/>
      <c r="F124" s="114"/>
      <c r="G124" s="131"/>
      <c r="H124" s="114"/>
      <c r="I124" s="114"/>
      <c r="J124" s="114"/>
      <c r="K124" s="114"/>
      <c r="L124" s="114"/>
      <c r="M124" s="114"/>
    </row>
    <row r="125" spans="1:13" ht="12.75" customHeight="1">
      <c r="A125" s="80"/>
      <c r="B125" s="130"/>
      <c r="D125" s="114"/>
      <c r="E125" s="114"/>
      <c r="F125" s="114"/>
      <c r="G125" s="131"/>
      <c r="H125" s="114"/>
      <c r="I125" s="114"/>
      <c r="J125" s="114"/>
      <c r="K125" s="114"/>
      <c r="L125" s="114"/>
      <c r="M125" s="114"/>
    </row>
    <row r="126" spans="1:13" ht="12.75" customHeight="1">
      <c r="A126" s="80"/>
      <c r="B126" s="130"/>
      <c r="D126" s="114"/>
      <c r="E126" s="114"/>
      <c r="F126" s="114"/>
      <c r="G126" s="131"/>
      <c r="H126" s="114"/>
      <c r="I126" s="114"/>
      <c r="J126" s="114"/>
      <c r="K126" s="114"/>
      <c r="L126" s="114"/>
      <c r="M126" s="114"/>
    </row>
    <row r="127" spans="1:13" ht="12.75" customHeight="1">
      <c r="A127" s="80"/>
      <c r="B127" s="130"/>
      <c r="D127" s="114"/>
      <c r="E127" s="114"/>
      <c r="F127" s="114"/>
      <c r="G127" s="131"/>
      <c r="H127" s="114"/>
      <c r="I127" s="114"/>
      <c r="J127" s="114"/>
      <c r="K127" s="114"/>
      <c r="L127" s="114"/>
      <c r="M127" s="114"/>
    </row>
    <row r="128" spans="1:13" ht="12.75" customHeight="1">
      <c r="A128" s="80"/>
      <c r="B128" s="130"/>
      <c r="D128" s="114"/>
      <c r="E128" s="114"/>
      <c r="F128" s="114"/>
      <c r="G128" s="131"/>
      <c r="H128" s="114"/>
      <c r="I128" s="114"/>
      <c r="J128" s="114"/>
      <c r="K128" s="114"/>
      <c r="L128" s="114"/>
      <c r="M128" s="114"/>
    </row>
    <row r="129" spans="1:13" ht="12.75" customHeight="1">
      <c r="A129" s="80"/>
      <c r="B129" s="130"/>
      <c r="D129" s="114"/>
      <c r="E129" s="114"/>
      <c r="F129" s="114"/>
      <c r="G129" s="131"/>
      <c r="H129" s="114"/>
      <c r="I129" s="114"/>
      <c r="J129" s="114"/>
      <c r="K129" s="114"/>
      <c r="L129" s="114"/>
      <c r="M129" s="114"/>
    </row>
    <row r="130" spans="1:13" ht="12.75" customHeight="1">
      <c r="A130" s="80"/>
      <c r="B130" s="130"/>
      <c r="D130" s="114"/>
      <c r="E130" s="114"/>
      <c r="F130" s="114"/>
      <c r="G130" s="131"/>
      <c r="H130" s="114"/>
      <c r="I130" s="114"/>
      <c r="J130" s="114"/>
      <c r="K130" s="114"/>
      <c r="L130" s="114"/>
      <c r="M130" s="114"/>
    </row>
    <row r="131" spans="1:13" ht="12.75" customHeight="1">
      <c r="A131" s="80"/>
      <c r="B131" s="130"/>
      <c r="D131" s="114"/>
      <c r="E131" s="114"/>
      <c r="F131" s="114"/>
      <c r="G131" s="131"/>
      <c r="H131" s="114"/>
      <c r="I131" s="114"/>
      <c r="J131" s="114"/>
      <c r="K131" s="114"/>
      <c r="L131" s="114"/>
      <c r="M131" s="114"/>
    </row>
    <row r="132" spans="1:13" ht="12.75" customHeight="1">
      <c r="A132" s="80"/>
      <c r="B132" s="130"/>
      <c r="D132" s="114"/>
      <c r="E132" s="114"/>
      <c r="F132" s="114"/>
      <c r="G132" s="131"/>
      <c r="H132" s="114"/>
      <c r="I132" s="114"/>
      <c r="J132" s="114"/>
      <c r="K132" s="114"/>
      <c r="L132" s="114"/>
      <c r="M132" s="114"/>
    </row>
    <row r="133" spans="1:13" ht="12.75" customHeight="1">
      <c r="A133" s="80"/>
      <c r="B133" s="130"/>
      <c r="D133" s="114"/>
      <c r="E133" s="114"/>
      <c r="F133" s="114"/>
      <c r="G133" s="131"/>
      <c r="H133" s="114"/>
      <c r="I133" s="114"/>
      <c r="J133" s="114"/>
      <c r="K133" s="114"/>
      <c r="L133" s="114"/>
      <c r="M133" s="114"/>
    </row>
    <row r="134" spans="1:13" ht="12.75" customHeight="1">
      <c r="A134" s="80"/>
      <c r="B134" s="130"/>
      <c r="D134" s="114"/>
      <c r="E134" s="114"/>
      <c r="F134" s="114"/>
      <c r="G134" s="131"/>
      <c r="H134" s="114"/>
      <c r="I134" s="114"/>
      <c r="J134" s="114"/>
      <c r="K134" s="114"/>
      <c r="L134" s="114"/>
      <c r="M134" s="114"/>
    </row>
    <row r="135" spans="1:13" ht="12.75" customHeight="1">
      <c r="A135" s="80"/>
      <c r="B135" s="130"/>
      <c r="D135" s="114"/>
      <c r="E135" s="114"/>
      <c r="F135" s="114"/>
      <c r="G135" s="131"/>
      <c r="H135" s="114"/>
      <c r="I135" s="114"/>
      <c r="J135" s="114"/>
      <c r="K135" s="114"/>
      <c r="L135" s="114"/>
      <c r="M135" s="114"/>
    </row>
    <row r="136" spans="1:13" ht="12.75" customHeight="1">
      <c r="A136" s="80"/>
      <c r="B136" s="130"/>
      <c r="D136" s="114"/>
      <c r="E136" s="114"/>
      <c r="F136" s="114"/>
      <c r="G136" s="131"/>
      <c r="H136" s="114"/>
      <c r="I136" s="114"/>
      <c r="J136" s="114"/>
      <c r="K136" s="114"/>
      <c r="L136" s="114"/>
      <c r="M136" s="114"/>
    </row>
    <row r="137" spans="1:13" ht="12.75" customHeight="1">
      <c r="A137" s="80"/>
      <c r="B137" s="130"/>
      <c r="D137" s="114"/>
      <c r="E137" s="114"/>
      <c r="F137" s="114"/>
      <c r="G137" s="131"/>
      <c r="H137" s="114"/>
      <c r="I137" s="114"/>
      <c r="J137" s="114"/>
      <c r="K137" s="114"/>
      <c r="L137" s="114"/>
      <c r="M137" s="114"/>
    </row>
    <row r="138" spans="1:13" ht="12.75" customHeight="1">
      <c r="A138" s="80"/>
      <c r="B138" s="130"/>
      <c r="D138" s="114"/>
      <c r="E138" s="114"/>
      <c r="F138" s="114"/>
      <c r="G138" s="131"/>
      <c r="H138" s="114"/>
      <c r="I138" s="114"/>
      <c r="J138" s="114"/>
      <c r="K138" s="114"/>
      <c r="L138" s="114"/>
      <c r="M138" s="114"/>
    </row>
    <row r="139" spans="1:13" ht="12.75" customHeight="1">
      <c r="A139" s="80"/>
      <c r="B139" s="130"/>
      <c r="D139" s="114"/>
      <c r="E139" s="114"/>
      <c r="F139" s="114"/>
      <c r="G139" s="131"/>
      <c r="H139" s="114"/>
      <c r="I139" s="114"/>
      <c r="J139" s="114"/>
      <c r="K139" s="114"/>
      <c r="L139" s="114"/>
      <c r="M139" s="114"/>
    </row>
    <row r="140" spans="1:13" ht="12.75" customHeight="1">
      <c r="A140" s="80"/>
      <c r="B140" s="130"/>
      <c r="D140" s="114"/>
      <c r="E140" s="114"/>
      <c r="F140" s="114"/>
      <c r="G140" s="131"/>
      <c r="H140" s="114"/>
      <c r="I140" s="114"/>
      <c r="J140" s="114"/>
      <c r="K140" s="114"/>
      <c r="L140" s="114"/>
      <c r="M140" s="114"/>
    </row>
    <row r="141" spans="1:13" ht="12.75" customHeight="1">
      <c r="A141" s="80"/>
      <c r="B141" s="130"/>
      <c r="D141" s="114"/>
      <c r="E141" s="114"/>
      <c r="F141" s="114"/>
      <c r="G141" s="131"/>
      <c r="H141" s="114"/>
      <c r="I141" s="114"/>
      <c r="J141" s="114"/>
      <c r="K141" s="114"/>
      <c r="L141" s="114"/>
      <c r="M141" s="114"/>
    </row>
    <row r="142" spans="1:13" ht="12.75" customHeight="1">
      <c r="A142" s="80"/>
      <c r="B142" s="130"/>
      <c r="D142" s="114"/>
      <c r="E142" s="114"/>
      <c r="F142" s="114"/>
      <c r="G142" s="131"/>
      <c r="H142" s="114"/>
      <c r="I142" s="114"/>
      <c r="J142" s="114"/>
      <c r="K142" s="114"/>
      <c r="L142" s="114"/>
      <c r="M142" s="114"/>
    </row>
    <row r="143" spans="1:13" ht="12.75" customHeight="1">
      <c r="A143" s="80"/>
      <c r="B143" s="130"/>
      <c r="D143" s="114"/>
      <c r="E143" s="114"/>
      <c r="F143" s="114"/>
      <c r="G143" s="131"/>
      <c r="H143" s="114"/>
      <c r="I143" s="114"/>
      <c r="J143" s="114"/>
      <c r="K143" s="114"/>
      <c r="L143" s="114"/>
      <c r="M143" s="114"/>
    </row>
    <row r="144" spans="1:13" ht="12.75" customHeight="1">
      <c r="A144" s="80"/>
      <c r="B144" s="130"/>
      <c r="D144" s="114"/>
      <c r="E144" s="114"/>
      <c r="F144" s="114"/>
      <c r="G144" s="131"/>
      <c r="H144" s="114"/>
      <c r="I144" s="114"/>
      <c r="J144" s="114"/>
      <c r="K144" s="114"/>
      <c r="L144" s="114"/>
      <c r="M144" s="114"/>
    </row>
    <row r="145" spans="1:13" ht="12.75" customHeight="1">
      <c r="A145" s="80"/>
      <c r="B145" s="130"/>
      <c r="D145" s="114"/>
      <c r="E145" s="114"/>
      <c r="F145" s="114"/>
      <c r="G145" s="131"/>
      <c r="H145" s="114"/>
      <c r="I145" s="114"/>
      <c r="J145" s="114"/>
      <c r="K145" s="114"/>
      <c r="L145" s="114"/>
      <c r="M145" s="114"/>
    </row>
    <row r="146" spans="1:13" ht="12.75" customHeight="1">
      <c r="A146" s="80"/>
      <c r="B146" s="130"/>
      <c r="D146" s="114"/>
      <c r="E146" s="114"/>
      <c r="F146" s="114"/>
      <c r="G146" s="131"/>
      <c r="H146" s="114"/>
      <c r="I146" s="114"/>
      <c r="J146" s="114"/>
      <c r="K146" s="114"/>
      <c r="L146" s="114"/>
      <c r="M146" s="114"/>
    </row>
    <row r="147" spans="1:13" ht="12.75" customHeight="1">
      <c r="A147" s="80"/>
      <c r="B147" s="130"/>
      <c r="D147" s="114"/>
      <c r="E147" s="114"/>
      <c r="F147" s="114"/>
      <c r="G147" s="131"/>
      <c r="H147" s="114"/>
      <c r="I147" s="114"/>
      <c r="J147" s="114"/>
      <c r="K147" s="114"/>
      <c r="L147" s="114"/>
      <c r="M147" s="114"/>
    </row>
    <row r="148" spans="1:13" ht="12.75" customHeight="1">
      <c r="A148" s="80"/>
      <c r="B148" s="130"/>
      <c r="D148" s="114"/>
      <c r="E148" s="114"/>
      <c r="F148" s="114"/>
      <c r="G148" s="131"/>
      <c r="H148" s="114"/>
      <c r="I148" s="114"/>
      <c r="J148" s="114"/>
      <c r="K148" s="114"/>
      <c r="L148" s="114"/>
      <c r="M148" s="114"/>
    </row>
    <row r="149" spans="1:13" ht="12.75" customHeight="1">
      <c r="A149" s="80"/>
      <c r="B149" s="130"/>
      <c r="D149" s="114"/>
      <c r="E149" s="114"/>
      <c r="F149" s="114"/>
      <c r="G149" s="131"/>
      <c r="H149" s="114"/>
      <c r="I149" s="114"/>
      <c r="J149" s="114"/>
      <c r="K149" s="114"/>
      <c r="L149" s="114"/>
      <c r="M149" s="114"/>
    </row>
    <row r="150" spans="1:13" ht="12.75" customHeight="1">
      <c r="A150" s="80"/>
      <c r="B150" s="130"/>
      <c r="D150" s="114"/>
      <c r="E150" s="114"/>
      <c r="F150" s="114"/>
      <c r="G150" s="131"/>
      <c r="H150" s="114"/>
      <c r="I150" s="114"/>
      <c r="J150" s="114"/>
      <c r="K150" s="114"/>
      <c r="L150" s="114"/>
      <c r="M150" s="114"/>
    </row>
    <row r="151" spans="1:13" ht="12.75" customHeight="1">
      <c r="A151" s="80"/>
      <c r="B151" s="130"/>
      <c r="D151" s="114"/>
      <c r="E151" s="114"/>
      <c r="F151" s="114"/>
      <c r="G151" s="131"/>
      <c r="H151" s="114"/>
      <c r="I151" s="114"/>
      <c r="J151" s="114"/>
      <c r="K151" s="114"/>
      <c r="L151" s="114"/>
      <c r="M151" s="114"/>
    </row>
    <row r="152" spans="1:13" ht="12.75" customHeight="1">
      <c r="A152" s="80"/>
      <c r="B152" s="130"/>
      <c r="D152" s="114"/>
      <c r="E152" s="114"/>
      <c r="F152" s="114"/>
      <c r="G152" s="131"/>
      <c r="H152" s="114"/>
      <c r="I152" s="114"/>
      <c r="J152" s="114"/>
      <c r="K152" s="114"/>
      <c r="L152" s="114"/>
      <c r="M152" s="114"/>
    </row>
    <row r="153" spans="1:13" ht="12.75" customHeight="1">
      <c r="A153" s="80"/>
      <c r="B153" s="130"/>
      <c r="D153" s="114"/>
      <c r="E153" s="114"/>
      <c r="F153" s="114"/>
      <c r="G153" s="131"/>
      <c r="H153" s="114"/>
      <c r="I153" s="114"/>
      <c r="J153" s="114"/>
      <c r="K153" s="114"/>
      <c r="L153" s="114"/>
      <c r="M153" s="114"/>
    </row>
    <row r="154" spans="1:13" ht="12.75" customHeight="1">
      <c r="A154" s="80"/>
      <c r="B154" s="130"/>
      <c r="D154" s="114"/>
      <c r="E154" s="114"/>
      <c r="F154" s="114"/>
      <c r="G154" s="131"/>
      <c r="H154" s="114"/>
      <c r="I154" s="114"/>
      <c r="J154" s="114"/>
      <c r="K154" s="114"/>
      <c r="L154" s="114"/>
      <c r="M154" s="114"/>
    </row>
    <row r="155" spans="1:13" ht="12.75" customHeight="1">
      <c r="A155" s="80"/>
      <c r="B155" s="130"/>
      <c r="D155" s="114"/>
      <c r="E155" s="114"/>
      <c r="F155" s="114"/>
      <c r="G155" s="131"/>
      <c r="H155" s="114"/>
      <c r="I155" s="114"/>
      <c r="J155" s="114"/>
      <c r="K155" s="114"/>
      <c r="L155" s="114"/>
      <c r="M155" s="114"/>
    </row>
    <row r="156" spans="1:13" ht="12.75" customHeight="1">
      <c r="A156" s="80"/>
      <c r="B156" s="130"/>
      <c r="D156" s="114"/>
      <c r="E156" s="114"/>
      <c r="F156" s="114"/>
      <c r="G156" s="131"/>
      <c r="H156" s="114"/>
      <c r="I156" s="114"/>
      <c r="J156" s="114"/>
      <c r="K156" s="114"/>
      <c r="L156" s="114"/>
      <c r="M156" s="114"/>
    </row>
    <row r="157" spans="1:13" ht="12.75" customHeight="1">
      <c r="A157" s="80"/>
      <c r="B157" s="130"/>
      <c r="D157" s="114"/>
      <c r="E157" s="114"/>
      <c r="F157" s="114"/>
      <c r="G157" s="131"/>
      <c r="H157" s="114"/>
      <c r="I157" s="114"/>
      <c r="J157" s="114"/>
      <c r="K157" s="114"/>
      <c r="L157" s="114"/>
      <c r="M157" s="114"/>
    </row>
    <row r="158" spans="1:13" ht="12.75" customHeight="1">
      <c r="A158" s="80"/>
      <c r="B158" s="130"/>
      <c r="D158" s="114"/>
      <c r="E158" s="114"/>
      <c r="F158" s="114"/>
      <c r="G158" s="131"/>
      <c r="H158" s="114"/>
      <c r="I158" s="114"/>
      <c r="J158" s="114"/>
      <c r="K158" s="114"/>
      <c r="L158" s="114"/>
      <c r="M158" s="114"/>
    </row>
    <row r="159" spans="1:13" ht="12.75" customHeight="1">
      <c r="A159" s="80"/>
      <c r="B159" s="130"/>
      <c r="D159" s="114"/>
      <c r="E159" s="114"/>
      <c r="F159" s="114"/>
      <c r="G159" s="131"/>
      <c r="H159" s="114"/>
      <c r="I159" s="114"/>
      <c r="J159" s="114"/>
      <c r="K159" s="114"/>
      <c r="L159" s="114"/>
      <c r="M159" s="114"/>
    </row>
    <row r="160" spans="1:13" ht="12.75" customHeight="1">
      <c r="A160" s="80"/>
      <c r="B160" s="130"/>
      <c r="D160" s="114"/>
      <c r="E160" s="114"/>
      <c r="F160" s="114"/>
      <c r="G160" s="131"/>
      <c r="H160" s="114"/>
      <c r="I160" s="114"/>
      <c r="J160" s="114"/>
      <c r="K160" s="114"/>
      <c r="L160" s="114"/>
      <c r="M160" s="114"/>
    </row>
    <row r="161" spans="1:13" ht="12.75" customHeight="1">
      <c r="A161" s="80"/>
      <c r="B161" s="130"/>
      <c r="D161" s="114"/>
      <c r="E161" s="114"/>
      <c r="F161" s="114"/>
      <c r="G161" s="131"/>
      <c r="H161" s="114"/>
      <c r="I161" s="114"/>
      <c r="J161" s="114"/>
      <c r="K161" s="114"/>
      <c r="L161" s="114"/>
      <c r="M161" s="114"/>
    </row>
    <row r="162" spans="1:13" ht="12.75" customHeight="1">
      <c r="A162" s="80"/>
      <c r="B162" s="130"/>
      <c r="D162" s="114"/>
      <c r="E162" s="114"/>
      <c r="F162" s="114"/>
      <c r="G162" s="131"/>
      <c r="H162" s="114"/>
      <c r="I162" s="114"/>
      <c r="J162" s="114"/>
      <c r="K162" s="114"/>
      <c r="L162" s="114"/>
      <c r="M162" s="114"/>
    </row>
    <row r="163" spans="1:13" ht="12.75" customHeight="1">
      <c r="A163" s="80"/>
      <c r="B163" s="130"/>
      <c r="D163" s="114"/>
      <c r="E163" s="114"/>
      <c r="F163" s="114"/>
      <c r="G163" s="131"/>
      <c r="H163" s="114"/>
      <c r="I163" s="114"/>
      <c r="J163" s="114"/>
      <c r="K163" s="114"/>
      <c r="L163" s="114"/>
      <c r="M163" s="114"/>
    </row>
    <row r="164" spans="1:13" ht="12.75" customHeight="1">
      <c r="A164" s="80"/>
      <c r="B164" s="130"/>
      <c r="D164" s="114"/>
      <c r="E164" s="114"/>
      <c r="F164" s="114"/>
      <c r="G164" s="131"/>
      <c r="H164" s="114"/>
      <c r="I164" s="114"/>
      <c r="J164" s="114"/>
      <c r="K164" s="114"/>
      <c r="L164" s="114"/>
      <c r="M164" s="114"/>
    </row>
    <row r="165" spans="1:13" ht="12.75" customHeight="1">
      <c r="A165" s="80"/>
      <c r="B165" s="130"/>
      <c r="D165" s="114"/>
      <c r="E165" s="114"/>
      <c r="F165" s="114"/>
      <c r="G165" s="131"/>
      <c r="H165" s="114"/>
      <c r="I165" s="114"/>
      <c r="J165" s="114"/>
      <c r="K165" s="114"/>
      <c r="L165" s="114"/>
      <c r="M165" s="114"/>
    </row>
    <row r="166" spans="1:13" ht="12.75" customHeight="1">
      <c r="A166" s="80"/>
      <c r="B166" s="130"/>
      <c r="D166" s="114"/>
      <c r="E166" s="114"/>
      <c r="F166" s="114"/>
      <c r="G166" s="131"/>
      <c r="H166" s="114"/>
      <c r="I166" s="114"/>
      <c r="J166" s="114"/>
      <c r="K166" s="114"/>
      <c r="L166" s="114"/>
      <c r="M166" s="114"/>
    </row>
    <row r="167" spans="1:13" ht="12.75" customHeight="1">
      <c r="A167" s="80"/>
      <c r="B167" s="130"/>
      <c r="D167" s="114"/>
      <c r="E167" s="114"/>
      <c r="F167" s="114"/>
      <c r="G167" s="131"/>
      <c r="H167" s="114"/>
      <c r="I167" s="114"/>
      <c r="J167" s="114"/>
      <c r="K167" s="114"/>
      <c r="L167" s="114"/>
      <c r="M167" s="114"/>
    </row>
    <row r="168" spans="1:13" ht="12.75" customHeight="1">
      <c r="A168" s="80"/>
      <c r="B168" s="130"/>
      <c r="D168" s="114"/>
      <c r="E168" s="114"/>
      <c r="F168" s="114"/>
      <c r="G168" s="131"/>
      <c r="H168" s="114"/>
      <c r="I168" s="114"/>
      <c r="J168" s="114"/>
      <c r="K168" s="114"/>
      <c r="L168" s="114"/>
      <c r="M168" s="114"/>
    </row>
    <row r="169" spans="1:13" ht="12.75" customHeight="1">
      <c r="A169" s="80"/>
      <c r="B169" s="130"/>
      <c r="D169" s="114"/>
      <c r="E169" s="114"/>
      <c r="F169" s="114"/>
      <c r="G169" s="131"/>
      <c r="H169" s="114"/>
      <c r="I169" s="114"/>
      <c r="J169" s="114"/>
      <c r="K169" s="114"/>
      <c r="L169" s="114"/>
      <c r="M169" s="114"/>
    </row>
    <row r="170" spans="1:13" ht="12.75" customHeight="1">
      <c r="A170" s="80"/>
      <c r="B170" s="130"/>
      <c r="D170" s="114"/>
      <c r="E170" s="114"/>
      <c r="F170" s="114"/>
      <c r="G170" s="131"/>
      <c r="H170" s="114"/>
      <c r="I170" s="114"/>
      <c r="J170" s="114"/>
      <c r="K170" s="114"/>
      <c r="L170" s="114"/>
      <c r="M170" s="114"/>
    </row>
    <row r="171" spans="1:13" ht="12.75" customHeight="1">
      <c r="A171" s="80"/>
      <c r="B171" s="130"/>
      <c r="D171" s="114"/>
      <c r="E171" s="114"/>
      <c r="F171" s="114"/>
      <c r="G171" s="131"/>
      <c r="H171" s="114"/>
      <c r="I171" s="114"/>
      <c r="J171" s="114"/>
      <c r="K171" s="114"/>
      <c r="L171" s="114"/>
      <c r="M171" s="114"/>
    </row>
    <row r="172" spans="1:13" ht="12.75" customHeight="1">
      <c r="A172" s="80"/>
      <c r="B172" s="130"/>
      <c r="D172" s="114"/>
      <c r="E172" s="114"/>
      <c r="F172" s="114"/>
      <c r="G172" s="131"/>
      <c r="H172" s="114"/>
      <c r="I172" s="114"/>
      <c r="J172" s="114"/>
      <c r="K172" s="114"/>
      <c r="L172" s="114"/>
      <c r="M172" s="114"/>
    </row>
    <row r="173" spans="1:13" ht="12.75" customHeight="1">
      <c r="A173" s="80"/>
      <c r="B173" s="130"/>
      <c r="D173" s="114"/>
      <c r="E173" s="114"/>
      <c r="F173" s="114"/>
      <c r="G173" s="131"/>
      <c r="H173" s="114"/>
      <c r="I173" s="114"/>
      <c r="J173" s="114"/>
      <c r="K173" s="114"/>
      <c r="L173" s="114"/>
      <c r="M173" s="114"/>
    </row>
    <row r="174" spans="1:13" ht="12.75" customHeight="1">
      <c r="A174" s="80"/>
      <c r="B174" s="130"/>
      <c r="D174" s="114"/>
      <c r="E174" s="114"/>
      <c r="F174" s="114"/>
      <c r="G174" s="131"/>
      <c r="H174" s="114"/>
      <c r="I174" s="114"/>
      <c r="J174" s="114"/>
      <c r="K174" s="114"/>
      <c r="L174" s="114"/>
      <c r="M174" s="114"/>
    </row>
    <row r="175" spans="1:13" ht="12.75" customHeight="1">
      <c r="A175" s="80"/>
      <c r="B175" s="130"/>
      <c r="D175" s="114"/>
      <c r="E175" s="114"/>
      <c r="F175" s="114"/>
      <c r="G175" s="131"/>
      <c r="H175" s="114"/>
      <c r="I175" s="114"/>
      <c r="J175" s="114"/>
      <c r="K175" s="114"/>
      <c r="L175" s="114"/>
      <c r="M175" s="114"/>
    </row>
    <row r="176" spans="1:13" ht="12.75" customHeight="1">
      <c r="A176" s="80"/>
      <c r="B176" s="130"/>
      <c r="D176" s="114"/>
      <c r="E176" s="114"/>
      <c r="F176" s="114"/>
      <c r="G176" s="131"/>
      <c r="H176" s="114"/>
      <c r="I176" s="114"/>
      <c r="J176" s="114"/>
      <c r="K176" s="114"/>
      <c r="L176" s="114"/>
      <c r="M176" s="114"/>
    </row>
    <row r="177" spans="1:13" ht="12.75" customHeight="1">
      <c r="A177" s="80"/>
      <c r="B177" s="130"/>
      <c r="D177" s="114"/>
      <c r="E177" s="114"/>
      <c r="F177" s="114"/>
      <c r="G177" s="131"/>
      <c r="H177" s="114"/>
      <c r="I177" s="114"/>
      <c r="J177" s="114"/>
      <c r="K177" s="114"/>
      <c r="L177" s="114"/>
      <c r="M177" s="114"/>
    </row>
    <row r="178" spans="1:13" ht="12.75" customHeight="1">
      <c r="A178" s="80"/>
      <c r="B178" s="130"/>
      <c r="D178" s="114"/>
      <c r="E178" s="114"/>
      <c r="F178" s="114"/>
      <c r="G178" s="131"/>
      <c r="H178" s="114"/>
      <c r="I178" s="114"/>
      <c r="J178" s="114"/>
      <c r="K178" s="114"/>
      <c r="L178" s="114"/>
      <c r="M178" s="114"/>
    </row>
    <row r="179" spans="1:13" ht="12.75" customHeight="1">
      <c r="A179" s="80"/>
      <c r="B179" s="130"/>
      <c r="D179" s="114"/>
      <c r="E179" s="114"/>
      <c r="F179" s="114"/>
      <c r="G179" s="131"/>
      <c r="H179" s="114"/>
      <c r="I179" s="114"/>
      <c r="J179" s="114"/>
      <c r="K179" s="114"/>
      <c r="L179" s="114"/>
      <c r="M179" s="114"/>
    </row>
    <row r="180" spans="1:13" ht="12.75" customHeight="1">
      <c r="A180" s="80"/>
      <c r="B180" s="130"/>
      <c r="D180" s="114"/>
      <c r="E180" s="114"/>
      <c r="F180" s="114"/>
      <c r="G180" s="131"/>
      <c r="H180" s="114"/>
      <c r="I180" s="114"/>
      <c r="J180" s="114"/>
      <c r="K180" s="114"/>
      <c r="L180" s="114"/>
      <c r="M180" s="114"/>
    </row>
    <row r="181" spans="1:13" ht="12.75" customHeight="1">
      <c r="A181" s="80"/>
      <c r="B181" s="130"/>
      <c r="D181" s="114"/>
      <c r="E181" s="114"/>
      <c r="F181" s="114"/>
      <c r="G181" s="131"/>
      <c r="H181" s="114"/>
      <c r="I181" s="114"/>
      <c r="J181" s="114"/>
      <c r="K181" s="114"/>
      <c r="L181" s="114"/>
      <c r="M181" s="114"/>
    </row>
    <row r="182" spans="1:13" ht="12.75" customHeight="1">
      <c r="A182" s="80"/>
      <c r="B182" s="130"/>
      <c r="D182" s="114"/>
      <c r="E182" s="114"/>
      <c r="F182" s="114"/>
      <c r="G182" s="131"/>
      <c r="H182" s="114"/>
      <c r="I182" s="114"/>
      <c r="J182" s="114"/>
      <c r="K182" s="114"/>
      <c r="L182" s="114"/>
      <c r="M182" s="114"/>
    </row>
    <row r="183" spans="1:13" ht="12.75" customHeight="1">
      <c r="A183" s="80"/>
      <c r="B183" s="130"/>
      <c r="D183" s="114"/>
      <c r="E183" s="114"/>
      <c r="F183" s="114"/>
      <c r="G183" s="131"/>
      <c r="H183" s="114"/>
      <c r="I183" s="114"/>
      <c r="J183" s="114"/>
      <c r="K183" s="114"/>
      <c r="L183" s="114"/>
      <c r="M183" s="114"/>
    </row>
    <row r="184" spans="1:13" ht="12.75" customHeight="1">
      <c r="A184" s="80"/>
      <c r="B184" s="130"/>
      <c r="D184" s="114"/>
      <c r="E184" s="114"/>
      <c r="F184" s="114"/>
      <c r="G184" s="131"/>
      <c r="H184" s="114"/>
      <c r="I184" s="114"/>
      <c r="J184" s="114"/>
      <c r="K184" s="114"/>
      <c r="L184" s="114"/>
      <c r="M184" s="114"/>
    </row>
    <row r="185" spans="1:13" ht="12.75" customHeight="1">
      <c r="A185" s="80"/>
      <c r="B185" s="130"/>
      <c r="D185" s="114"/>
      <c r="E185" s="114"/>
      <c r="F185" s="114"/>
      <c r="G185" s="131"/>
      <c r="H185" s="114"/>
      <c r="I185" s="114"/>
      <c r="J185" s="114"/>
      <c r="K185" s="114"/>
      <c r="L185" s="114"/>
      <c r="M185" s="114"/>
    </row>
    <row r="186" spans="1:13" ht="12.75" customHeight="1">
      <c r="A186" s="80"/>
      <c r="B186" s="130"/>
      <c r="D186" s="114"/>
      <c r="E186" s="114"/>
      <c r="F186" s="114"/>
      <c r="G186" s="131"/>
      <c r="H186" s="114"/>
      <c r="I186" s="114"/>
      <c r="J186" s="114"/>
      <c r="K186" s="114"/>
      <c r="L186" s="114"/>
      <c r="M186" s="114"/>
    </row>
    <row r="187" spans="1:13" ht="12.75" customHeight="1">
      <c r="A187" s="80"/>
      <c r="B187" s="130"/>
      <c r="D187" s="114"/>
      <c r="E187" s="114"/>
      <c r="F187" s="114"/>
      <c r="G187" s="131"/>
      <c r="H187" s="114"/>
      <c r="I187" s="114"/>
      <c r="J187" s="114"/>
      <c r="K187" s="114"/>
      <c r="L187" s="114"/>
      <c r="M187" s="114"/>
    </row>
    <row r="188" spans="1:13" ht="12.75" customHeight="1">
      <c r="A188" s="80"/>
      <c r="B188" s="130"/>
      <c r="D188" s="114"/>
      <c r="E188" s="114"/>
      <c r="F188" s="114"/>
      <c r="G188" s="131"/>
      <c r="H188" s="114"/>
      <c r="I188" s="114"/>
      <c r="J188" s="114"/>
      <c r="K188" s="114"/>
      <c r="L188" s="114"/>
      <c r="M188" s="114"/>
    </row>
    <row r="189" spans="1:13" ht="12.75" customHeight="1">
      <c r="A189" s="80"/>
      <c r="B189" s="130"/>
      <c r="D189" s="114"/>
      <c r="E189" s="114"/>
      <c r="F189" s="114"/>
      <c r="G189" s="131"/>
      <c r="H189" s="114"/>
      <c r="I189" s="114"/>
      <c r="J189" s="114"/>
      <c r="K189" s="114"/>
      <c r="L189" s="114"/>
      <c r="M189" s="114"/>
    </row>
    <row r="190" spans="1:13" ht="12.75" customHeight="1">
      <c r="A190" s="80"/>
      <c r="B190" s="130"/>
      <c r="D190" s="114"/>
      <c r="E190" s="114"/>
      <c r="F190" s="114"/>
      <c r="G190" s="131"/>
      <c r="H190" s="114"/>
      <c r="I190" s="114"/>
      <c r="J190" s="114"/>
      <c r="K190" s="114"/>
      <c r="L190" s="114"/>
      <c r="M190" s="114"/>
    </row>
    <row r="191" spans="1:13" ht="12.75" customHeight="1">
      <c r="A191" s="80"/>
      <c r="B191" s="130"/>
      <c r="D191" s="114"/>
      <c r="E191" s="114"/>
      <c r="F191" s="114"/>
      <c r="G191" s="131"/>
      <c r="H191" s="114"/>
      <c r="I191" s="114"/>
      <c r="J191" s="114"/>
      <c r="K191" s="114"/>
      <c r="L191" s="114"/>
      <c r="M191" s="114"/>
    </row>
    <row r="192" spans="1:13" ht="12.75" customHeight="1">
      <c r="A192" s="80"/>
      <c r="B192" s="130"/>
      <c r="D192" s="114"/>
      <c r="E192" s="114"/>
      <c r="F192" s="114"/>
      <c r="G192" s="131"/>
      <c r="H192" s="114"/>
      <c r="I192" s="114"/>
      <c r="J192" s="114"/>
      <c r="K192" s="114"/>
      <c r="L192" s="114"/>
      <c r="M192" s="114"/>
    </row>
    <row r="193" spans="1:13" ht="12.75" customHeight="1">
      <c r="A193" s="80"/>
      <c r="B193" s="130"/>
      <c r="D193" s="114"/>
      <c r="E193" s="114"/>
      <c r="F193" s="114"/>
      <c r="G193" s="131"/>
      <c r="H193" s="114"/>
      <c r="I193" s="114"/>
      <c r="J193" s="114"/>
      <c r="K193" s="114"/>
      <c r="L193" s="114"/>
      <c r="M193" s="114"/>
    </row>
    <row r="194" spans="1:13" ht="12.75" customHeight="1">
      <c r="A194" s="80"/>
      <c r="B194" s="130"/>
      <c r="D194" s="114"/>
      <c r="E194" s="114"/>
      <c r="F194" s="114"/>
      <c r="G194" s="131"/>
      <c r="H194" s="114"/>
      <c r="I194" s="114"/>
      <c r="J194" s="114"/>
      <c r="K194" s="114"/>
      <c r="L194" s="114"/>
      <c r="M194" s="114"/>
    </row>
    <row r="195" spans="1:13" ht="12.75" customHeight="1">
      <c r="A195" s="80"/>
      <c r="B195" s="130"/>
      <c r="D195" s="114"/>
      <c r="E195" s="114"/>
      <c r="F195" s="114"/>
      <c r="G195" s="131"/>
      <c r="H195" s="114"/>
      <c r="I195" s="114"/>
      <c r="J195" s="114"/>
      <c r="K195" s="114"/>
      <c r="L195" s="114"/>
      <c r="M195" s="114"/>
    </row>
    <row r="196" spans="1:13" ht="12.75" customHeight="1">
      <c r="A196" s="80"/>
      <c r="B196" s="130"/>
      <c r="D196" s="114"/>
      <c r="E196" s="114"/>
      <c r="F196" s="114"/>
      <c r="G196" s="131"/>
      <c r="H196" s="114"/>
      <c r="I196" s="114"/>
      <c r="J196" s="114"/>
      <c r="K196" s="114"/>
      <c r="L196" s="114"/>
      <c r="M196" s="114"/>
    </row>
    <row r="197" spans="1:13" ht="12.75" customHeight="1">
      <c r="A197" s="80"/>
      <c r="B197" s="130"/>
      <c r="D197" s="114"/>
      <c r="E197" s="114"/>
      <c r="F197" s="114"/>
      <c r="G197" s="131"/>
      <c r="H197" s="114"/>
      <c r="I197" s="114"/>
      <c r="J197" s="114"/>
      <c r="K197" s="114"/>
      <c r="L197" s="114"/>
      <c r="M197" s="114"/>
    </row>
    <row r="198" spans="1:13" ht="12.75" customHeight="1">
      <c r="A198" s="80"/>
      <c r="B198" s="130"/>
      <c r="D198" s="114"/>
      <c r="E198" s="114"/>
      <c r="F198" s="114"/>
      <c r="G198" s="131"/>
      <c r="H198" s="114"/>
      <c r="I198" s="114"/>
      <c r="J198" s="114"/>
      <c r="K198" s="114"/>
      <c r="L198" s="114"/>
      <c r="M198" s="114"/>
    </row>
    <row r="199" spans="1:13" ht="12.75" customHeight="1">
      <c r="A199" s="80"/>
      <c r="B199" s="130"/>
      <c r="D199" s="114"/>
      <c r="E199" s="114"/>
      <c r="F199" s="114"/>
      <c r="G199" s="131"/>
      <c r="H199" s="114"/>
      <c r="I199" s="114"/>
      <c r="J199" s="114"/>
      <c r="K199" s="114"/>
      <c r="L199" s="114"/>
      <c r="M199" s="114"/>
    </row>
    <row r="200" spans="1:13" ht="12.75" customHeight="1">
      <c r="A200" s="80"/>
      <c r="B200" s="130"/>
      <c r="D200" s="114"/>
      <c r="E200" s="114"/>
      <c r="F200" s="114"/>
      <c r="G200" s="131"/>
      <c r="H200" s="114"/>
      <c r="I200" s="114"/>
      <c r="J200" s="114"/>
      <c r="K200" s="114"/>
      <c r="L200" s="114"/>
      <c r="M200" s="114"/>
    </row>
    <row r="201" spans="1:13" ht="12.75" customHeight="1">
      <c r="A201" s="80"/>
      <c r="B201" s="130"/>
      <c r="D201" s="114"/>
      <c r="E201" s="114"/>
      <c r="F201" s="114"/>
      <c r="G201" s="131"/>
      <c r="H201" s="114"/>
      <c r="I201" s="114"/>
      <c r="J201" s="114"/>
      <c r="K201" s="114"/>
      <c r="L201" s="114"/>
      <c r="M201" s="114"/>
    </row>
    <row r="202" spans="1:13" ht="12.75" customHeight="1">
      <c r="A202" s="80"/>
      <c r="B202" s="130"/>
      <c r="D202" s="114"/>
      <c r="E202" s="114"/>
      <c r="F202" s="114"/>
      <c r="G202" s="131"/>
      <c r="H202" s="114"/>
      <c r="I202" s="114"/>
      <c r="J202" s="114"/>
      <c r="K202" s="114"/>
      <c r="L202" s="114"/>
      <c r="M202" s="114"/>
    </row>
    <row r="203" spans="1:13" ht="12.75" customHeight="1">
      <c r="A203" s="80"/>
      <c r="B203" s="130"/>
      <c r="D203" s="114"/>
      <c r="E203" s="114"/>
      <c r="F203" s="114"/>
      <c r="G203" s="131"/>
      <c r="H203" s="114"/>
      <c r="I203" s="114"/>
      <c r="J203" s="114"/>
      <c r="K203" s="114"/>
      <c r="L203" s="114"/>
      <c r="M203" s="114"/>
    </row>
    <row r="204" spans="1:13" ht="12.75" customHeight="1">
      <c r="A204" s="80"/>
      <c r="B204" s="130"/>
      <c r="D204" s="114"/>
      <c r="E204" s="114"/>
      <c r="F204" s="114"/>
      <c r="G204" s="131"/>
      <c r="H204" s="114"/>
      <c r="I204" s="114"/>
      <c r="J204" s="114"/>
      <c r="K204" s="114"/>
      <c r="L204" s="114"/>
      <c r="M204" s="114"/>
    </row>
    <row r="205" spans="1:13" ht="12.75" customHeight="1">
      <c r="A205" s="80"/>
      <c r="B205" s="130"/>
      <c r="D205" s="114"/>
      <c r="E205" s="114"/>
      <c r="F205" s="114"/>
      <c r="G205" s="131"/>
      <c r="H205" s="114"/>
      <c r="I205" s="114"/>
      <c r="J205" s="114"/>
      <c r="K205" s="114"/>
      <c r="L205" s="114"/>
      <c r="M205" s="114"/>
    </row>
    <row r="206" spans="1:13" ht="12.75" customHeight="1">
      <c r="A206" s="80"/>
      <c r="B206" s="130"/>
      <c r="D206" s="114"/>
      <c r="E206" s="114"/>
      <c r="F206" s="114"/>
      <c r="G206" s="131"/>
      <c r="H206" s="114"/>
      <c r="I206" s="114"/>
      <c r="J206" s="114"/>
      <c r="K206" s="114"/>
      <c r="L206" s="114"/>
      <c r="M206" s="114"/>
    </row>
    <row r="207" spans="1:13" ht="12.75" customHeight="1">
      <c r="A207" s="80"/>
      <c r="B207" s="130"/>
      <c r="D207" s="114"/>
      <c r="E207" s="114"/>
      <c r="F207" s="114"/>
      <c r="G207" s="131"/>
      <c r="H207" s="114"/>
      <c r="I207" s="114"/>
      <c r="J207" s="114"/>
      <c r="K207" s="114"/>
      <c r="L207" s="114"/>
      <c r="M207" s="114"/>
    </row>
    <row r="208" spans="1:13" ht="12.75" customHeight="1">
      <c r="A208" s="80"/>
      <c r="B208" s="130"/>
      <c r="D208" s="114"/>
      <c r="E208" s="114"/>
      <c r="F208" s="114"/>
      <c r="G208" s="131"/>
      <c r="H208" s="114"/>
      <c r="I208" s="114"/>
      <c r="J208" s="114"/>
      <c r="K208" s="114"/>
      <c r="L208" s="114"/>
      <c r="M208" s="114"/>
    </row>
    <row r="209" spans="1:13" ht="12.75" customHeight="1">
      <c r="A209" s="80"/>
      <c r="B209" s="130"/>
      <c r="D209" s="114"/>
      <c r="E209" s="114"/>
      <c r="F209" s="114"/>
      <c r="G209" s="131"/>
      <c r="H209" s="114"/>
      <c r="I209" s="114"/>
      <c r="J209" s="114"/>
      <c r="K209" s="114"/>
      <c r="L209" s="114"/>
      <c r="M209" s="114"/>
    </row>
    <row r="210" spans="1:13" ht="12.75" customHeight="1">
      <c r="A210" s="80"/>
      <c r="B210" s="130"/>
      <c r="D210" s="114"/>
      <c r="E210" s="114"/>
      <c r="F210" s="114"/>
      <c r="G210" s="131"/>
      <c r="H210" s="114"/>
      <c r="I210" s="114"/>
      <c r="J210" s="114"/>
      <c r="K210" s="114"/>
      <c r="L210" s="114"/>
      <c r="M210" s="114"/>
    </row>
    <row r="211" spans="1:13" ht="12.75" customHeight="1">
      <c r="A211" s="80"/>
      <c r="B211" s="130"/>
      <c r="D211" s="114"/>
      <c r="E211" s="114"/>
      <c r="F211" s="114"/>
      <c r="G211" s="131"/>
      <c r="H211" s="114"/>
      <c r="I211" s="114"/>
      <c r="J211" s="114"/>
      <c r="K211" s="114"/>
      <c r="L211" s="114"/>
      <c r="M211" s="114"/>
    </row>
    <row r="212" spans="1:13" ht="12.75" customHeight="1">
      <c r="A212" s="80"/>
      <c r="B212" s="130"/>
      <c r="D212" s="114"/>
      <c r="E212" s="114"/>
      <c r="F212" s="114"/>
      <c r="G212" s="131"/>
      <c r="H212" s="114"/>
      <c r="I212" s="114"/>
      <c r="J212" s="114"/>
      <c r="K212" s="114"/>
      <c r="L212" s="114"/>
      <c r="M212" s="114"/>
    </row>
    <row r="213" spans="1:13" ht="12.75" customHeight="1">
      <c r="A213" s="80"/>
      <c r="B213" s="130"/>
      <c r="D213" s="114"/>
      <c r="E213" s="114"/>
      <c r="F213" s="114"/>
      <c r="G213" s="131"/>
      <c r="H213" s="114"/>
      <c r="I213" s="114"/>
      <c r="J213" s="114"/>
      <c r="K213" s="114"/>
      <c r="L213" s="114"/>
      <c r="M213" s="114"/>
    </row>
    <row r="214" spans="1:13" ht="12.75" customHeight="1">
      <c r="A214" s="80"/>
      <c r="B214" s="130"/>
      <c r="D214" s="114"/>
      <c r="E214" s="114"/>
      <c r="F214" s="114"/>
      <c r="G214" s="131"/>
      <c r="H214" s="114"/>
      <c r="I214" s="114"/>
      <c r="J214" s="114"/>
      <c r="K214" s="114"/>
      <c r="L214" s="114"/>
      <c r="M214" s="114"/>
    </row>
    <row r="215" spans="1:13" ht="12.75" customHeight="1">
      <c r="A215" s="80"/>
      <c r="B215" s="130"/>
      <c r="D215" s="114"/>
      <c r="E215" s="114"/>
      <c r="F215" s="114"/>
      <c r="G215" s="131"/>
      <c r="H215" s="114"/>
      <c r="I215" s="114"/>
      <c r="J215" s="114"/>
      <c r="K215" s="114"/>
      <c r="L215" s="114"/>
      <c r="M215" s="114"/>
    </row>
    <row r="216" spans="1:13" ht="12.75" customHeight="1">
      <c r="A216" s="80"/>
      <c r="B216" s="130"/>
      <c r="D216" s="114"/>
      <c r="E216" s="114"/>
      <c r="F216" s="114"/>
      <c r="G216" s="131"/>
      <c r="H216" s="114"/>
      <c r="I216" s="114"/>
      <c r="J216" s="114"/>
      <c r="K216" s="114"/>
      <c r="L216" s="114"/>
      <c r="M216" s="114"/>
    </row>
    <row r="217" spans="1:13" ht="12.75" customHeight="1">
      <c r="A217" s="80"/>
      <c r="B217" s="130"/>
      <c r="D217" s="114"/>
      <c r="E217" s="114"/>
      <c r="F217" s="114"/>
      <c r="G217" s="131"/>
      <c r="H217" s="114"/>
      <c r="I217" s="114"/>
      <c r="J217" s="114"/>
      <c r="K217" s="114"/>
      <c r="L217" s="114"/>
      <c r="M217" s="114"/>
    </row>
    <row r="218" spans="1:13" ht="12.75" customHeight="1">
      <c r="A218" s="80"/>
      <c r="B218" s="130"/>
      <c r="D218" s="114"/>
      <c r="E218" s="114"/>
      <c r="F218" s="114"/>
      <c r="G218" s="131"/>
      <c r="H218" s="114"/>
      <c r="I218" s="114"/>
      <c r="J218" s="114"/>
      <c r="K218" s="114"/>
      <c r="L218" s="114"/>
      <c r="M218" s="114"/>
    </row>
    <row r="219" spans="1:13" ht="12.75" customHeight="1">
      <c r="A219" s="80"/>
      <c r="B219" s="130"/>
      <c r="D219" s="114"/>
      <c r="E219" s="114"/>
      <c r="F219" s="114"/>
      <c r="G219" s="131"/>
      <c r="H219" s="114"/>
      <c r="I219" s="114"/>
      <c r="J219" s="114"/>
      <c r="K219" s="114"/>
      <c r="L219" s="114"/>
      <c r="M219" s="114"/>
    </row>
    <row r="220" spans="1:13" ht="12.75" customHeight="1">
      <c r="A220" s="80"/>
      <c r="B220" s="130"/>
      <c r="D220" s="114"/>
      <c r="E220" s="114"/>
      <c r="F220" s="114"/>
      <c r="G220" s="131"/>
      <c r="H220" s="114"/>
      <c r="I220" s="114"/>
      <c r="J220" s="114"/>
      <c r="K220" s="114"/>
      <c r="L220" s="114"/>
      <c r="M220" s="114"/>
    </row>
    <row r="221" spans="1:13" ht="15.75" customHeight="1"/>
    <row r="222" spans="1:13" ht="15.75" customHeight="1"/>
    <row r="223" spans="1:13" ht="15.75" customHeight="1"/>
    <row r="224" spans="1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verticalCentered="1"/>
  <pageMargins left="0.33" right="0.28999999999999998" top="0.74" bottom="0.7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="120" zoomScaleNormal="120" workbookViewId="0">
      <selection activeCell="E72" sqref="E72"/>
    </sheetView>
  </sheetViews>
  <sheetFormatPr baseColWidth="10" defaultRowHeight="12.75"/>
  <cols>
    <col min="1" max="1" width="16.7109375" customWidth="1"/>
    <col min="2" max="2" width="8.28515625" customWidth="1"/>
    <col min="3" max="3" width="9.28515625" customWidth="1"/>
    <col min="5" max="5" width="13.28515625" customWidth="1"/>
    <col min="6" max="6" width="2.7109375" customWidth="1"/>
    <col min="7" max="7" width="13.85546875" customWidth="1"/>
  </cols>
  <sheetData>
    <row r="1" spans="1:11" ht="15">
      <c r="A1" s="304" t="s">
        <v>218</v>
      </c>
      <c r="B1" s="299" t="s">
        <v>176</v>
      </c>
      <c r="C1" s="315" t="s">
        <v>177</v>
      </c>
      <c r="D1" s="315" t="s">
        <v>178</v>
      </c>
      <c r="E1" s="315" t="s">
        <v>179</v>
      </c>
      <c r="F1" s="143"/>
      <c r="G1" s="304" t="s">
        <v>218</v>
      </c>
      <c r="H1" s="299" t="s">
        <v>176</v>
      </c>
      <c r="I1" s="315" t="s">
        <v>177</v>
      </c>
      <c r="J1" s="315" t="s">
        <v>178</v>
      </c>
      <c r="K1" s="315" t="s">
        <v>179</v>
      </c>
    </row>
    <row r="2" spans="1:11" ht="15">
      <c r="A2" s="306" t="s">
        <v>171</v>
      </c>
      <c r="B2" s="316"/>
      <c r="C2" s="327">
        <v>10200</v>
      </c>
      <c r="D2" s="308">
        <v>0.05</v>
      </c>
      <c r="E2" s="309">
        <f>C2*D2</f>
        <v>510</v>
      </c>
      <c r="F2" s="143"/>
      <c r="G2" s="306" t="s">
        <v>171</v>
      </c>
      <c r="H2" s="316"/>
      <c r="I2" s="334">
        <v>4400</v>
      </c>
      <c r="J2" s="308">
        <v>0.05</v>
      </c>
      <c r="K2" s="309">
        <v>300</v>
      </c>
    </row>
    <row r="3" spans="1:11" ht="15">
      <c r="A3" s="318" t="s">
        <v>175</v>
      </c>
      <c r="B3" s="161"/>
      <c r="C3" s="328">
        <v>7500</v>
      </c>
      <c r="D3" s="311">
        <v>0.25</v>
      </c>
      <c r="E3" s="312">
        <f t="shared" ref="E3:E5" si="0">C3*D3</f>
        <v>1875</v>
      </c>
      <c r="F3" s="143"/>
      <c r="G3" s="318" t="s">
        <v>175</v>
      </c>
      <c r="H3" s="161"/>
      <c r="I3" s="336">
        <v>3900</v>
      </c>
      <c r="J3" s="311">
        <v>0.25</v>
      </c>
      <c r="K3" s="312">
        <v>2100</v>
      </c>
    </row>
    <row r="4" spans="1:11" ht="15">
      <c r="A4" s="318" t="s">
        <v>174</v>
      </c>
      <c r="B4" s="161"/>
      <c r="C4" s="328">
        <v>3850</v>
      </c>
      <c r="D4" s="311">
        <v>0.25</v>
      </c>
      <c r="E4" s="312">
        <f t="shared" si="0"/>
        <v>962.5</v>
      </c>
      <c r="F4" s="143"/>
      <c r="G4" s="318" t="s">
        <v>174</v>
      </c>
      <c r="H4" s="161"/>
      <c r="I4" s="336">
        <v>2700</v>
      </c>
      <c r="J4" s="311">
        <v>0.25</v>
      </c>
      <c r="K4" s="312">
        <v>600</v>
      </c>
    </row>
    <row r="5" spans="1:11" ht="15">
      <c r="A5" s="318" t="s">
        <v>181</v>
      </c>
      <c r="B5" s="161"/>
      <c r="C5" s="328">
        <v>4350</v>
      </c>
      <c r="D5" s="311">
        <v>0.2</v>
      </c>
      <c r="E5" s="312">
        <f t="shared" si="0"/>
        <v>870</v>
      </c>
      <c r="F5" s="143"/>
      <c r="G5" s="318" t="s">
        <v>181</v>
      </c>
      <c r="H5" s="161"/>
      <c r="I5" s="336">
        <v>2100</v>
      </c>
      <c r="J5" s="311">
        <v>0.2</v>
      </c>
      <c r="K5" s="312">
        <v>600</v>
      </c>
    </row>
    <row r="6" spans="1:11" ht="15">
      <c r="A6" s="310" t="s">
        <v>172</v>
      </c>
      <c r="B6" s="161"/>
      <c r="C6" s="328">
        <v>4200</v>
      </c>
      <c r="D6" s="311">
        <v>0.2</v>
      </c>
      <c r="E6" s="312">
        <f t="shared" ref="E6:E7" si="1">C6*D6</f>
        <v>840</v>
      </c>
      <c r="F6" s="143"/>
      <c r="G6" s="310" t="s">
        <v>172</v>
      </c>
      <c r="H6" s="161"/>
      <c r="I6" s="336">
        <v>1500</v>
      </c>
      <c r="J6" s="311">
        <v>0.2</v>
      </c>
      <c r="K6" s="312">
        <v>600</v>
      </c>
    </row>
    <row r="7" spans="1:11" ht="15">
      <c r="A7" s="313" t="s">
        <v>173</v>
      </c>
      <c r="B7" s="301"/>
      <c r="C7" s="329">
        <v>4350</v>
      </c>
      <c r="D7" s="302">
        <v>0.05</v>
      </c>
      <c r="E7" s="314">
        <f t="shared" si="1"/>
        <v>217.5</v>
      </c>
      <c r="F7" s="143"/>
      <c r="G7" s="313" t="s">
        <v>173</v>
      </c>
      <c r="H7" s="301"/>
      <c r="I7" s="335">
        <v>1350</v>
      </c>
      <c r="J7" s="302">
        <v>0.05</v>
      </c>
      <c r="K7" s="314">
        <v>150</v>
      </c>
    </row>
    <row r="8" spans="1:11" ht="15">
      <c r="C8" s="320" t="s">
        <v>180</v>
      </c>
      <c r="D8" s="300">
        <f>SUM(D2:D7)</f>
        <v>1</v>
      </c>
      <c r="E8" s="337">
        <f>SUM(E2:E7)</f>
        <v>5275</v>
      </c>
      <c r="F8" s="143"/>
      <c r="I8" s="320" t="s">
        <v>180</v>
      </c>
      <c r="J8" s="300">
        <f>SUM(J2:J7)</f>
        <v>1</v>
      </c>
      <c r="K8" s="337">
        <f>SUM(K2:K7)</f>
        <v>4350</v>
      </c>
    </row>
    <row r="9" spans="1:11" ht="15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</row>
    <row r="10" spans="1:11" ht="15">
      <c r="A10" s="304" t="s">
        <v>218</v>
      </c>
      <c r="B10" s="299" t="s">
        <v>176</v>
      </c>
      <c r="C10" s="315" t="s">
        <v>177</v>
      </c>
      <c r="D10" s="315" t="s">
        <v>178</v>
      </c>
      <c r="E10" s="315" t="s">
        <v>179</v>
      </c>
      <c r="F10" s="143"/>
      <c r="G10" s="304" t="s">
        <v>218</v>
      </c>
      <c r="H10" s="299" t="s">
        <v>176</v>
      </c>
      <c r="I10" s="315" t="s">
        <v>177</v>
      </c>
      <c r="J10" s="315" t="s">
        <v>178</v>
      </c>
      <c r="K10" s="315" t="s">
        <v>179</v>
      </c>
    </row>
    <row r="11" spans="1:11" ht="15">
      <c r="A11" s="306" t="s">
        <v>171</v>
      </c>
      <c r="B11" s="334">
        <v>320</v>
      </c>
      <c r="C11" s="334">
        <f>B11*20</f>
        <v>6400</v>
      </c>
      <c r="D11" s="308">
        <v>0.05</v>
      </c>
      <c r="E11" s="309">
        <f>C11*D11</f>
        <v>320</v>
      </c>
      <c r="F11" s="143"/>
      <c r="G11" s="306" t="s">
        <v>171</v>
      </c>
      <c r="H11" s="316"/>
      <c r="I11" s="334">
        <v>6000</v>
      </c>
      <c r="J11" s="308">
        <v>0.05</v>
      </c>
      <c r="K11" s="317">
        <f>I11*J11</f>
        <v>300</v>
      </c>
    </row>
    <row r="12" spans="1:11" ht="15">
      <c r="A12" s="318" t="s">
        <v>175</v>
      </c>
      <c r="B12" s="336">
        <v>320</v>
      </c>
      <c r="C12" s="336">
        <f t="shared" ref="C12:C16" si="2">B12*20</f>
        <v>6400</v>
      </c>
      <c r="D12" s="311">
        <v>0.7</v>
      </c>
      <c r="E12" s="312">
        <f t="shared" ref="E12:E16" si="3">C12*D12</f>
        <v>4480</v>
      </c>
      <c r="F12" s="143"/>
      <c r="G12" s="318" t="s">
        <v>175</v>
      </c>
      <c r="H12" s="161"/>
      <c r="I12" s="336">
        <v>6000</v>
      </c>
      <c r="J12" s="311">
        <v>0.25</v>
      </c>
      <c r="K12" s="142">
        <f t="shared" ref="K12:K16" si="4">I12*J12</f>
        <v>1500</v>
      </c>
    </row>
    <row r="13" spans="1:11" ht="15">
      <c r="A13" s="318" t="s">
        <v>174</v>
      </c>
      <c r="B13" s="336">
        <v>240</v>
      </c>
      <c r="C13" s="336">
        <f>B13*20</f>
        <v>4800</v>
      </c>
      <c r="D13" s="311">
        <v>0</v>
      </c>
      <c r="E13" s="312">
        <f t="shared" si="3"/>
        <v>0</v>
      </c>
      <c r="F13" s="143"/>
      <c r="G13" s="318" t="s">
        <v>174</v>
      </c>
      <c r="H13" s="161"/>
      <c r="I13" s="336">
        <v>3000</v>
      </c>
      <c r="J13" s="311">
        <v>0.25</v>
      </c>
      <c r="K13" s="142">
        <f t="shared" si="4"/>
        <v>750</v>
      </c>
    </row>
    <row r="14" spans="1:11" ht="15">
      <c r="A14" s="318" t="s">
        <v>181</v>
      </c>
      <c r="B14" s="336">
        <v>320</v>
      </c>
      <c r="C14" s="336">
        <f t="shared" si="2"/>
        <v>6400</v>
      </c>
      <c r="D14" s="311">
        <v>0</v>
      </c>
      <c r="E14" s="312">
        <f t="shared" si="3"/>
        <v>0</v>
      </c>
      <c r="F14" s="143"/>
      <c r="G14" s="318" t="s">
        <v>181</v>
      </c>
      <c r="H14" s="161"/>
      <c r="I14" s="336">
        <v>3000</v>
      </c>
      <c r="J14" s="311">
        <v>0.2</v>
      </c>
      <c r="K14" s="142">
        <f t="shared" si="4"/>
        <v>600</v>
      </c>
    </row>
    <row r="15" spans="1:11" ht="15">
      <c r="A15" s="310" t="s">
        <v>172</v>
      </c>
      <c r="B15" s="336">
        <v>320</v>
      </c>
      <c r="C15" s="336">
        <f t="shared" si="2"/>
        <v>6400</v>
      </c>
      <c r="D15" s="311">
        <v>0.2</v>
      </c>
      <c r="E15" s="312">
        <f t="shared" si="3"/>
        <v>1280</v>
      </c>
      <c r="F15" s="143"/>
      <c r="G15" s="310" t="s">
        <v>172</v>
      </c>
      <c r="H15" s="161"/>
      <c r="I15" s="336">
        <v>4000</v>
      </c>
      <c r="J15" s="311">
        <v>0.2</v>
      </c>
      <c r="K15" s="142">
        <f t="shared" si="4"/>
        <v>800</v>
      </c>
    </row>
    <row r="16" spans="1:11" ht="15">
      <c r="A16" s="313" t="s">
        <v>173</v>
      </c>
      <c r="B16" s="335">
        <v>320</v>
      </c>
      <c r="C16" s="335">
        <f t="shared" si="2"/>
        <v>6400</v>
      </c>
      <c r="D16" s="302">
        <v>0.05</v>
      </c>
      <c r="E16" s="314">
        <f t="shared" si="3"/>
        <v>320</v>
      </c>
      <c r="F16" s="143"/>
      <c r="G16" s="313" t="s">
        <v>173</v>
      </c>
      <c r="H16" s="301"/>
      <c r="I16" s="335">
        <v>3000</v>
      </c>
      <c r="J16" s="302">
        <v>0.05</v>
      </c>
      <c r="K16" s="319">
        <f t="shared" si="4"/>
        <v>150</v>
      </c>
    </row>
    <row r="17" spans="1:11" ht="15">
      <c r="C17" s="320" t="s">
        <v>180</v>
      </c>
      <c r="D17" s="300">
        <f>SUM(D11:D16)</f>
        <v>1</v>
      </c>
      <c r="E17" s="337">
        <f>SUM(E11:E16)</f>
        <v>6400</v>
      </c>
      <c r="F17" s="143"/>
      <c r="I17" s="320" t="s">
        <v>180</v>
      </c>
      <c r="J17" s="300">
        <f>SUM(J11:J16)</f>
        <v>1</v>
      </c>
      <c r="K17" s="337">
        <f>SUM(K11:K16)</f>
        <v>4100</v>
      </c>
    </row>
    <row r="18" spans="1:11" ht="15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</row>
    <row r="19" spans="1:11" ht="15">
      <c r="A19" s="304" t="s">
        <v>218</v>
      </c>
      <c r="B19" s="299" t="s">
        <v>176</v>
      </c>
      <c r="C19" s="315" t="s">
        <v>177</v>
      </c>
      <c r="D19" s="315" t="s">
        <v>178</v>
      </c>
      <c r="E19" s="315" t="s">
        <v>179</v>
      </c>
      <c r="F19" s="143"/>
      <c r="G19" s="304" t="s">
        <v>218</v>
      </c>
      <c r="H19" s="321" t="s">
        <v>176</v>
      </c>
      <c r="I19" s="322" t="s">
        <v>177</v>
      </c>
      <c r="J19" s="315" t="s">
        <v>178</v>
      </c>
      <c r="K19" s="315" t="s">
        <v>179</v>
      </c>
    </row>
    <row r="20" spans="1:11" ht="15">
      <c r="A20" s="306" t="s">
        <v>171</v>
      </c>
      <c r="B20" s="316">
        <v>300</v>
      </c>
      <c r="C20" s="307">
        <v>6000</v>
      </c>
      <c r="D20" s="308">
        <v>0.05</v>
      </c>
      <c r="E20" s="309">
        <f>C20*D20</f>
        <v>300</v>
      </c>
      <c r="F20" s="143"/>
      <c r="G20" s="324" t="s">
        <v>182</v>
      </c>
      <c r="I20" s="323">
        <v>11240</v>
      </c>
      <c r="J20" s="308">
        <v>0.05</v>
      </c>
      <c r="K20" s="309">
        <f>I20*J20</f>
        <v>562</v>
      </c>
    </row>
    <row r="21" spans="1:11" ht="15">
      <c r="A21" s="318" t="s">
        <v>175</v>
      </c>
      <c r="B21" s="161">
        <v>200</v>
      </c>
      <c r="C21" s="161">
        <v>7500</v>
      </c>
      <c r="D21" s="311">
        <v>0.25</v>
      </c>
      <c r="E21" s="312">
        <f t="shared" ref="E21:E25" si="5">C21*D21</f>
        <v>1875</v>
      </c>
      <c r="F21" s="143"/>
      <c r="G21" s="318" t="s">
        <v>175</v>
      </c>
      <c r="I21">
        <v>8082</v>
      </c>
      <c r="J21" s="311">
        <v>0.35</v>
      </c>
      <c r="K21" s="312">
        <f t="shared" ref="K21:K23" si="6">I21*J21</f>
        <v>2828.7</v>
      </c>
    </row>
    <row r="22" spans="1:11" ht="15">
      <c r="A22" s="318" t="s">
        <v>174</v>
      </c>
      <c r="B22" s="161">
        <v>125</v>
      </c>
      <c r="C22" s="161">
        <v>5900</v>
      </c>
      <c r="D22" s="311">
        <v>0.25</v>
      </c>
      <c r="E22" s="312">
        <f t="shared" si="5"/>
        <v>1475</v>
      </c>
      <c r="F22" s="143"/>
      <c r="G22" s="318" t="s">
        <v>174</v>
      </c>
      <c r="H22" s="161"/>
      <c r="I22" s="161">
        <v>4934</v>
      </c>
      <c r="J22" s="311">
        <v>0.3</v>
      </c>
      <c r="K22" s="312">
        <f t="shared" si="6"/>
        <v>1480.2</v>
      </c>
    </row>
    <row r="23" spans="1:11" ht="15">
      <c r="A23" s="318" t="s">
        <v>181</v>
      </c>
      <c r="B23" s="161">
        <v>150</v>
      </c>
      <c r="C23" s="161">
        <v>3000</v>
      </c>
      <c r="D23" s="311">
        <v>0.2</v>
      </c>
      <c r="E23" s="312">
        <f t="shared" si="5"/>
        <v>600</v>
      </c>
      <c r="F23" s="143"/>
      <c r="G23" s="318" t="s">
        <v>181</v>
      </c>
      <c r="H23" s="161"/>
      <c r="I23" s="161">
        <v>4934</v>
      </c>
      <c r="J23" s="311">
        <v>0.2</v>
      </c>
      <c r="K23" s="312">
        <f t="shared" si="6"/>
        <v>986.80000000000007</v>
      </c>
    </row>
    <row r="24" spans="1:11" ht="15">
      <c r="A24" s="310" t="s">
        <v>172</v>
      </c>
      <c r="B24" s="161">
        <v>200</v>
      </c>
      <c r="C24" s="161">
        <v>4000</v>
      </c>
      <c r="D24" s="311">
        <v>0.2</v>
      </c>
      <c r="E24" s="312">
        <f t="shared" si="5"/>
        <v>800</v>
      </c>
      <c r="F24" s="143"/>
      <c r="G24" s="310" t="s">
        <v>172</v>
      </c>
      <c r="H24" s="161"/>
      <c r="I24" s="161">
        <v>3836</v>
      </c>
      <c r="J24" s="311">
        <v>0.05</v>
      </c>
      <c r="K24" s="312">
        <f t="shared" ref="K24" si="7">I24*J24</f>
        <v>191.8</v>
      </c>
    </row>
    <row r="25" spans="1:11" ht="15">
      <c r="A25" s="313" t="s">
        <v>173</v>
      </c>
      <c r="B25" s="301">
        <v>175</v>
      </c>
      <c r="C25" s="301">
        <v>3500</v>
      </c>
      <c r="D25" s="302">
        <v>0.05</v>
      </c>
      <c r="E25" s="314">
        <f t="shared" si="5"/>
        <v>175</v>
      </c>
      <c r="F25" s="143"/>
      <c r="G25" s="313" t="s">
        <v>173</v>
      </c>
      <c r="H25" s="301"/>
      <c r="I25" s="301">
        <v>3836</v>
      </c>
      <c r="J25" s="302">
        <v>0.05</v>
      </c>
      <c r="K25" s="314">
        <f t="shared" ref="K25" si="8">I25*J25</f>
        <v>191.8</v>
      </c>
    </row>
    <row r="26" spans="1:11" ht="15">
      <c r="C26" s="320" t="s">
        <v>180</v>
      </c>
      <c r="D26" s="300">
        <f>SUM(D20:D25)</f>
        <v>1</v>
      </c>
      <c r="E26" s="337">
        <f>SUM(E20:E25)</f>
        <v>5225</v>
      </c>
      <c r="F26" s="143"/>
      <c r="I26" s="320" t="s">
        <v>180</v>
      </c>
      <c r="J26" s="300">
        <f>SUM(J20:J25)</f>
        <v>1</v>
      </c>
      <c r="K26" s="337">
        <f>SUM(K20:K25)</f>
        <v>6241.3</v>
      </c>
    </row>
    <row r="27" spans="1:11" ht="15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</row>
    <row r="28" spans="1:11" ht="15">
      <c r="A28" s="304" t="s">
        <v>218</v>
      </c>
      <c r="B28" s="299" t="s">
        <v>176</v>
      </c>
      <c r="C28" s="315" t="s">
        <v>177</v>
      </c>
      <c r="D28" s="315" t="s">
        <v>178</v>
      </c>
      <c r="E28" s="315" t="s">
        <v>179</v>
      </c>
      <c r="F28" s="143"/>
      <c r="G28" s="304" t="s">
        <v>218</v>
      </c>
      <c r="H28" s="299" t="s">
        <v>176</v>
      </c>
      <c r="I28" s="315" t="s">
        <v>177</v>
      </c>
      <c r="J28" s="315" t="s">
        <v>178</v>
      </c>
      <c r="K28" s="315" t="s">
        <v>179</v>
      </c>
    </row>
    <row r="29" spans="1:11" ht="15">
      <c r="A29" s="306" t="s">
        <v>171</v>
      </c>
      <c r="B29" s="316"/>
      <c r="C29" s="358">
        <v>12982</v>
      </c>
      <c r="D29" s="308">
        <v>0.05</v>
      </c>
      <c r="E29" s="309">
        <f>C29*D29</f>
        <v>649.1</v>
      </c>
      <c r="F29" s="143"/>
      <c r="G29" s="306" t="s">
        <v>171</v>
      </c>
      <c r="H29" s="316">
        <v>165</v>
      </c>
      <c r="I29" s="334">
        <f>H29*20</f>
        <v>3300</v>
      </c>
      <c r="J29" s="308">
        <v>0.05</v>
      </c>
      <c r="K29" s="317">
        <f>I29*J29</f>
        <v>165</v>
      </c>
    </row>
    <row r="30" spans="1:11" ht="15">
      <c r="A30" s="318" t="s">
        <v>175</v>
      </c>
      <c r="B30" s="161"/>
      <c r="C30" s="359">
        <v>6822</v>
      </c>
      <c r="D30" s="311">
        <v>0.25</v>
      </c>
      <c r="E30" s="312">
        <f t="shared" ref="E30:E34" si="9">C30*D30</f>
        <v>1705.5</v>
      </c>
      <c r="F30" s="143"/>
      <c r="G30" s="318" t="s">
        <v>175</v>
      </c>
      <c r="H30" s="161">
        <v>144</v>
      </c>
      <c r="I30" s="336">
        <v>3000</v>
      </c>
      <c r="J30" s="311">
        <v>0.25</v>
      </c>
      <c r="K30" s="142">
        <f t="shared" ref="K30:K31" si="10">I30*J30</f>
        <v>750</v>
      </c>
    </row>
    <row r="31" spans="1:11" ht="15">
      <c r="A31" s="318" t="s">
        <v>174</v>
      </c>
      <c r="B31" s="161"/>
      <c r="C31" s="359">
        <v>4878</v>
      </c>
      <c r="D31" s="311">
        <v>0.25</v>
      </c>
      <c r="E31" s="312">
        <f t="shared" si="9"/>
        <v>1219.5</v>
      </c>
      <c r="F31" s="143"/>
      <c r="G31" s="318" t="s">
        <v>174</v>
      </c>
      <c r="H31" s="161">
        <v>124</v>
      </c>
      <c r="I31" s="336">
        <f t="shared" ref="I31:I34" si="11">H31*20</f>
        <v>2480</v>
      </c>
      <c r="J31" s="311">
        <v>0.25</v>
      </c>
      <c r="K31" s="142">
        <f t="shared" si="10"/>
        <v>620</v>
      </c>
    </row>
    <row r="32" spans="1:11" ht="15">
      <c r="A32" s="318" t="s">
        <v>181</v>
      </c>
      <c r="B32" s="161"/>
      <c r="C32" s="359">
        <v>4397</v>
      </c>
      <c r="D32" s="311">
        <v>0.2</v>
      </c>
      <c r="E32" s="312">
        <f t="shared" si="9"/>
        <v>879.40000000000009</v>
      </c>
      <c r="F32" s="143"/>
      <c r="G32" s="318" t="s">
        <v>181</v>
      </c>
      <c r="H32" s="161">
        <v>144</v>
      </c>
      <c r="I32" s="336">
        <v>3000</v>
      </c>
      <c r="J32" s="311">
        <v>0.2</v>
      </c>
      <c r="K32" s="142">
        <v>0</v>
      </c>
    </row>
    <row r="33" spans="1:11" ht="15">
      <c r="A33" s="310" t="s">
        <v>172</v>
      </c>
      <c r="B33" s="161"/>
      <c r="C33" s="359">
        <v>4018</v>
      </c>
      <c r="D33" s="311">
        <v>0.2</v>
      </c>
      <c r="E33" s="312">
        <f t="shared" si="9"/>
        <v>803.6</v>
      </c>
      <c r="F33" s="143"/>
      <c r="G33" s="310" t="s">
        <v>172</v>
      </c>
      <c r="H33" s="161">
        <v>200</v>
      </c>
      <c r="I33" s="336">
        <f t="shared" si="11"/>
        <v>4000</v>
      </c>
      <c r="J33" s="311">
        <v>0.2</v>
      </c>
      <c r="K33" s="142">
        <f t="shared" ref="K33" si="12">I33*J33</f>
        <v>800</v>
      </c>
    </row>
    <row r="34" spans="1:11" ht="15">
      <c r="A34" s="313" t="s">
        <v>173</v>
      </c>
      <c r="B34" s="301"/>
      <c r="C34" s="360">
        <v>3673</v>
      </c>
      <c r="D34" s="302">
        <v>0.05</v>
      </c>
      <c r="E34" s="314">
        <f t="shared" si="9"/>
        <v>183.65</v>
      </c>
      <c r="F34" s="143"/>
      <c r="G34" s="313" t="s">
        <v>173</v>
      </c>
      <c r="H34" s="301">
        <v>124</v>
      </c>
      <c r="I34" s="335">
        <f t="shared" si="11"/>
        <v>2480</v>
      </c>
      <c r="J34" s="302">
        <v>0.05</v>
      </c>
      <c r="K34" s="319">
        <f t="shared" ref="K34" si="13">I34*J34</f>
        <v>124</v>
      </c>
    </row>
    <row r="35" spans="1:11" ht="15">
      <c r="C35" s="320" t="s">
        <v>180</v>
      </c>
      <c r="D35" s="300">
        <f>SUM(D29:D34)</f>
        <v>1</v>
      </c>
      <c r="E35" s="357">
        <f>SUM(E29:E34)</f>
        <v>5440.75</v>
      </c>
      <c r="F35" s="143"/>
      <c r="I35" s="320" t="s">
        <v>180</v>
      </c>
      <c r="J35" s="300">
        <f>SUM(J29:J34)</f>
        <v>1</v>
      </c>
      <c r="K35" s="337">
        <f>SUM(K29:K34)</f>
        <v>2459</v>
      </c>
    </row>
    <row r="36" spans="1:11" ht="1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</row>
    <row r="37" spans="1:11" ht="15">
      <c r="A37" s="304" t="s">
        <v>218</v>
      </c>
      <c r="B37" s="299" t="s">
        <v>176</v>
      </c>
      <c r="C37" s="315" t="s">
        <v>177</v>
      </c>
      <c r="D37" s="315" t="s">
        <v>178</v>
      </c>
      <c r="E37" s="315" t="s">
        <v>179</v>
      </c>
      <c r="F37" s="143"/>
      <c r="G37" s="304" t="s">
        <v>218</v>
      </c>
      <c r="H37" s="299" t="s">
        <v>176</v>
      </c>
      <c r="I37" s="315" t="s">
        <v>177</v>
      </c>
      <c r="J37" s="315" t="s">
        <v>178</v>
      </c>
      <c r="K37" s="315" t="s">
        <v>179</v>
      </c>
    </row>
    <row r="38" spans="1:11" ht="15">
      <c r="A38" s="306" t="s">
        <v>171</v>
      </c>
      <c r="B38" s="316">
        <v>255</v>
      </c>
      <c r="C38" s="307">
        <v>5100</v>
      </c>
      <c r="D38" s="308">
        <v>0.05</v>
      </c>
      <c r="E38" s="309">
        <f>C38*D38</f>
        <v>255</v>
      </c>
      <c r="F38" s="143"/>
      <c r="G38" s="306" t="s">
        <v>171</v>
      </c>
      <c r="H38" s="316">
        <v>350</v>
      </c>
      <c r="I38" s="307">
        <v>7000</v>
      </c>
      <c r="J38" s="308">
        <v>0.05</v>
      </c>
      <c r="K38" s="309">
        <f>I38*J38</f>
        <v>350</v>
      </c>
    </row>
    <row r="39" spans="1:11" ht="15">
      <c r="A39" s="318" t="s">
        <v>175</v>
      </c>
      <c r="B39" s="161">
        <v>240</v>
      </c>
      <c r="C39" s="161">
        <v>4800</v>
      </c>
      <c r="D39" s="311">
        <v>0.25</v>
      </c>
      <c r="E39" s="312">
        <f t="shared" ref="E39:E43" si="14">C39*D39</f>
        <v>1200</v>
      </c>
      <c r="F39" s="143"/>
      <c r="G39" s="318" t="s">
        <v>175</v>
      </c>
      <c r="H39" s="161">
        <v>300</v>
      </c>
      <c r="I39" s="161">
        <v>6000</v>
      </c>
      <c r="J39" s="311">
        <v>0.55000000000000004</v>
      </c>
      <c r="K39" s="312">
        <f t="shared" ref="K39:K43" si="15">I39*J39</f>
        <v>3300.0000000000005</v>
      </c>
    </row>
    <row r="40" spans="1:11" ht="15">
      <c r="A40" s="318" t="s">
        <v>174</v>
      </c>
      <c r="B40" s="161">
        <v>240</v>
      </c>
      <c r="C40" s="161">
        <v>4800</v>
      </c>
      <c r="D40" s="311">
        <v>0.25</v>
      </c>
      <c r="E40" s="312">
        <f t="shared" si="14"/>
        <v>1200</v>
      </c>
      <c r="F40" s="143"/>
      <c r="G40" s="318" t="s">
        <v>174</v>
      </c>
      <c r="H40" s="161">
        <v>0</v>
      </c>
      <c r="I40" s="161">
        <v>0</v>
      </c>
      <c r="J40" s="311">
        <v>0</v>
      </c>
      <c r="K40" s="312">
        <f t="shared" si="15"/>
        <v>0</v>
      </c>
    </row>
    <row r="41" spans="1:11" ht="15">
      <c r="A41" s="318" t="s">
        <v>181</v>
      </c>
      <c r="B41" s="161">
        <v>240</v>
      </c>
      <c r="C41" s="161">
        <v>4800</v>
      </c>
      <c r="D41" s="311">
        <v>0.2</v>
      </c>
      <c r="E41" s="312">
        <f t="shared" si="14"/>
        <v>960</v>
      </c>
      <c r="F41" s="143"/>
      <c r="G41" s="318" t="s">
        <v>181</v>
      </c>
      <c r="H41" s="161">
        <v>0</v>
      </c>
      <c r="I41" s="161">
        <v>0</v>
      </c>
      <c r="J41" s="311">
        <v>0</v>
      </c>
      <c r="K41" s="312">
        <f t="shared" si="15"/>
        <v>0</v>
      </c>
    </row>
    <row r="42" spans="1:11" ht="15">
      <c r="A42" s="310" t="s">
        <v>172</v>
      </c>
      <c r="B42" s="161">
        <v>195</v>
      </c>
      <c r="C42" s="161">
        <v>3900</v>
      </c>
      <c r="D42" s="311">
        <v>0.2</v>
      </c>
      <c r="E42" s="312">
        <f t="shared" si="14"/>
        <v>780</v>
      </c>
      <c r="F42" s="143"/>
      <c r="G42" s="310" t="s">
        <v>172</v>
      </c>
      <c r="H42" s="161">
        <v>233</v>
      </c>
      <c r="I42" s="161">
        <v>4660</v>
      </c>
      <c r="J42" s="311">
        <v>0.2</v>
      </c>
      <c r="K42" s="312">
        <f t="shared" si="15"/>
        <v>932</v>
      </c>
    </row>
    <row r="43" spans="1:11" ht="15">
      <c r="A43" s="313" t="s">
        <v>173</v>
      </c>
      <c r="B43" s="301">
        <v>170</v>
      </c>
      <c r="C43" s="301">
        <v>3400</v>
      </c>
      <c r="D43" s="302">
        <v>0.05</v>
      </c>
      <c r="E43" s="314">
        <f t="shared" si="14"/>
        <v>170</v>
      </c>
      <c r="F43" s="143"/>
      <c r="G43" s="313" t="s">
        <v>173</v>
      </c>
      <c r="H43" s="301">
        <v>175</v>
      </c>
      <c r="I43" s="301">
        <v>3500</v>
      </c>
      <c r="J43" s="302">
        <v>0.2</v>
      </c>
      <c r="K43" s="314">
        <f t="shared" si="15"/>
        <v>700</v>
      </c>
    </row>
    <row r="44" spans="1:11" ht="15">
      <c r="C44" s="320" t="s">
        <v>180</v>
      </c>
      <c r="D44" s="300">
        <f>SUM(D38:D43)</f>
        <v>1</v>
      </c>
      <c r="E44" s="337">
        <f>SUM(E38:E43)</f>
        <v>4565</v>
      </c>
      <c r="F44" s="143"/>
      <c r="I44" s="320" t="s">
        <v>180</v>
      </c>
      <c r="J44" s="300">
        <f>SUM(J38:J43)</f>
        <v>1</v>
      </c>
      <c r="K44" s="337">
        <f>SUM(K38:K43)</f>
        <v>5282</v>
      </c>
    </row>
    <row r="45" spans="1:11" ht="15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</row>
    <row r="46" spans="1:11" ht="15">
      <c r="A46" s="304" t="s">
        <v>218</v>
      </c>
      <c r="B46" s="299" t="s">
        <v>176</v>
      </c>
      <c r="C46" s="315" t="s">
        <v>177</v>
      </c>
      <c r="D46" s="315" t="s">
        <v>178</v>
      </c>
      <c r="E46" s="315" t="s">
        <v>179</v>
      </c>
      <c r="F46" s="143"/>
      <c r="G46" s="304" t="s">
        <v>218</v>
      </c>
      <c r="H46" s="299" t="s">
        <v>176</v>
      </c>
      <c r="I46" s="315" t="s">
        <v>177</v>
      </c>
      <c r="J46" s="315" t="s">
        <v>178</v>
      </c>
      <c r="K46" s="315" t="s">
        <v>179</v>
      </c>
    </row>
    <row r="47" spans="1:11" ht="15">
      <c r="A47" s="306" t="s">
        <v>171</v>
      </c>
      <c r="B47" s="316">
        <v>300</v>
      </c>
      <c r="C47" s="334">
        <v>6000</v>
      </c>
      <c r="D47" s="308">
        <v>0.05</v>
      </c>
      <c r="E47" s="309">
        <f>C47*D47</f>
        <v>300</v>
      </c>
      <c r="F47" s="143"/>
      <c r="G47" s="306" t="s">
        <v>171</v>
      </c>
      <c r="H47" s="316"/>
      <c r="I47" s="334">
        <v>14382.348345</v>
      </c>
      <c r="J47" s="308">
        <v>0.05</v>
      </c>
      <c r="K47" s="309">
        <f>I47*J47</f>
        <v>719.11741725000002</v>
      </c>
    </row>
    <row r="48" spans="1:11" ht="15">
      <c r="A48" s="318" t="s">
        <v>175</v>
      </c>
      <c r="B48" s="161">
        <v>300</v>
      </c>
      <c r="C48" s="336">
        <v>6000</v>
      </c>
      <c r="D48" s="311">
        <v>0.35</v>
      </c>
      <c r="E48" s="312">
        <f t="shared" ref="E48:E52" si="16">C48*D48</f>
        <v>2100</v>
      </c>
      <c r="F48" s="143"/>
      <c r="G48" s="318" t="s">
        <v>175</v>
      </c>
      <c r="H48" s="161"/>
      <c r="I48" s="303">
        <v>5210.6428799999994</v>
      </c>
      <c r="J48" s="311">
        <v>0.35</v>
      </c>
      <c r="K48" s="312">
        <f t="shared" ref="K48:K52" si="17">I48*J48</f>
        <v>1823.7250079999997</v>
      </c>
    </row>
    <row r="49" spans="1:11" ht="15">
      <c r="A49" s="318" t="s">
        <v>174</v>
      </c>
      <c r="B49" s="161">
        <v>150</v>
      </c>
      <c r="C49" s="336">
        <v>3000</v>
      </c>
      <c r="D49" s="311">
        <v>0.2</v>
      </c>
      <c r="E49" s="312">
        <f t="shared" si="16"/>
        <v>600</v>
      </c>
      <c r="F49" s="143"/>
      <c r="G49" s="318" t="s">
        <v>174</v>
      </c>
      <c r="H49" s="161"/>
      <c r="I49" s="303">
        <v>3102.9452999999999</v>
      </c>
      <c r="J49" s="311">
        <v>0.2</v>
      </c>
      <c r="K49" s="312">
        <f t="shared" si="17"/>
        <v>620.58906000000002</v>
      </c>
    </row>
    <row r="50" spans="1:11" ht="15">
      <c r="A50" s="318" t="s">
        <v>181</v>
      </c>
      <c r="B50" s="161">
        <v>150</v>
      </c>
      <c r="C50" s="336">
        <v>3000</v>
      </c>
      <c r="D50" s="311">
        <v>0.2</v>
      </c>
      <c r="E50" s="312">
        <f t="shared" si="16"/>
        <v>600</v>
      </c>
      <c r="F50" s="143"/>
      <c r="G50" s="318" t="s">
        <v>181</v>
      </c>
      <c r="H50" s="161"/>
      <c r="I50" s="303">
        <v>4121.8035300000001</v>
      </c>
      <c r="J50" s="311">
        <v>0.2</v>
      </c>
      <c r="K50" s="312">
        <f t="shared" si="17"/>
        <v>824.36070600000005</v>
      </c>
    </row>
    <row r="51" spans="1:11" ht="15">
      <c r="A51" s="310" t="s">
        <v>172</v>
      </c>
      <c r="B51" s="161">
        <v>200</v>
      </c>
      <c r="C51" s="336">
        <v>4000</v>
      </c>
      <c r="D51" s="311">
        <v>0.15</v>
      </c>
      <c r="E51" s="312">
        <f t="shared" si="16"/>
        <v>600</v>
      </c>
      <c r="F51" s="143"/>
      <c r="G51" s="310" t="s">
        <v>172</v>
      </c>
      <c r="H51" s="161"/>
      <c r="I51" s="303">
        <v>3826.7753400000001</v>
      </c>
      <c r="J51" s="311">
        <v>0.15</v>
      </c>
      <c r="K51" s="312">
        <f t="shared" si="17"/>
        <v>574.016301</v>
      </c>
    </row>
    <row r="52" spans="1:11" ht="15">
      <c r="A52" s="313" t="s">
        <v>173</v>
      </c>
      <c r="B52" s="301">
        <v>150</v>
      </c>
      <c r="C52" s="335">
        <v>3000</v>
      </c>
      <c r="D52" s="302">
        <v>0.05</v>
      </c>
      <c r="E52" s="314">
        <f t="shared" si="16"/>
        <v>150</v>
      </c>
      <c r="F52" s="143"/>
      <c r="G52" s="313" t="s">
        <v>173</v>
      </c>
      <c r="H52" s="301"/>
      <c r="I52" s="335">
        <v>3165.1324650000001</v>
      </c>
      <c r="J52" s="302">
        <v>0.05</v>
      </c>
      <c r="K52" s="314">
        <f t="shared" si="17"/>
        <v>158.25662325000002</v>
      </c>
    </row>
    <row r="53" spans="1:11" ht="15">
      <c r="C53" s="320" t="s">
        <v>180</v>
      </c>
      <c r="D53" s="300">
        <f>SUM(D47:D52)</f>
        <v>1</v>
      </c>
      <c r="E53" s="337">
        <f>SUM(E47:E52)</f>
        <v>4350</v>
      </c>
      <c r="F53" s="143"/>
      <c r="I53" s="320" t="s">
        <v>180</v>
      </c>
      <c r="J53" s="300">
        <f>SUM(J47:J52)</f>
        <v>1</v>
      </c>
      <c r="K53" s="337">
        <f>SUM(K47:K52)</f>
        <v>4720.0651155000005</v>
      </c>
    </row>
    <row r="54" spans="1:11" ht="1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</row>
    <row r="55" spans="1:11" ht="15">
      <c r="A55" s="304" t="s">
        <v>218</v>
      </c>
      <c r="B55" s="299" t="s">
        <v>176</v>
      </c>
      <c r="C55" s="315" t="s">
        <v>177</v>
      </c>
      <c r="D55" s="315" t="s">
        <v>178</v>
      </c>
      <c r="E55" s="315" t="s">
        <v>179</v>
      </c>
      <c r="F55" s="143"/>
      <c r="G55" s="304" t="s">
        <v>218</v>
      </c>
      <c r="H55" s="299" t="s">
        <v>176</v>
      </c>
      <c r="I55" s="315" t="s">
        <v>177</v>
      </c>
      <c r="J55" s="315" t="s">
        <v>178</v>
      </c>
      <c r="K55" s="315" t="s">
        <v>179</v>
      </c>
    </row>
    <row r="56" spans="1:11" ht="15">
      <c r="A56" s="306" t="s">
        <v>171</v>
      </c>
      <c r="B56" s="316">
        <v>100</v>
      </c>
      <c r="C56" s="307">
        <v>2000</v>
      </c>
      <c r="D56" s="308">
        <v>0.05</v>
      </c>
      <c r="E56" s="309">
        <f>C56*D56</f>
        <v>100</v>
      </c>
      <c r="F56" s="143"/>
      <c r="G56" s="306" t="s">
        <v>171</v>
      </c>
      <c r="H56" s="316"/>
      <c r="I56" s="375">
        <v>9900</v>
      </c>
      <c r="J56" s="378">
        <v>0.05</v>
      </c>
      <c r="K56" s="379">
        <f>I56*J56</f>
        <v>495</v>
      </c>
    </row>
    <row r="57" spans="1:11" ht="15">
      <c r="A57" s="318" t="s">
        <v>175</v>
      </c>
      <c r="B57" s="161">
        <v>200</v>
      </c>
      <c r="C57" s="161">
        <v>4000</v>
      </c>
      <c r="D57" s="311">
        <v>0.35</v>
      </c>
      <c r="E57" s="312">
        <f t="shared" ref="E57:E61" si="18">C57*D57</f>
        <v>1400</v>
      </c>
      <c r="F57" s="143"/>
      <c r="G57" s="318" t="s">
        <v>175</v>
      </c>
      <c r="H57" s="161"/>
      <c r="I57" s="376">
        <v>6060</v>
      </c>
      <c r="J57" s="380">
        <v>0.65</v>
      </c>
      <c r="K57" s="381">
        <f t="shared" ref="K57:K61" si="19">I57*J57</f>
        <v>3939</v>
      </c>
    </row>
    <row r="58" spans="1:11" ht="15">
      <c r="A58" s="318" t="s">
        <v>174</v>
      </c>
      <c r="B58" s="161">
        <v>100</v>
      </c>
      <c r="C58" s="161">
        <v>2000</v>
      </c>
      <c r="D58" s="311">
        <v>0.2</v>
      </c>
      <c r="E58" s="312">
        <f t="shared" si="18"/>
        <v>400</v>
      </c>
      <c r="F58" s="143"/>
      <c r="G58" s="318" t="s">
        <v>174</v>
      </c>
      <c r="H58" s="161"/>
      <c r="I58" s="376">
        <v>4900</v>
      </c>
      <c r="J58" s="380">
        <v>0.25</v>
      </c>
      <c r="K58" s="381">
        <f t="shared" si="19"/>
        <v>1225</v>
      </c>
    </row>
    <row r="59" spans="1:11" ht="15">
      <c r="A59" s="318" t="s">
        <v>181</v>
      </c>
      <c r="B59" s="161">
        <v>150</v>
      </c>
      <c r="C59" s="161">
        <v>3000</v>
      </c>
      <c r="D59" s="311">
        <v>0.2</v>
      </c>
      <c r="E59" s="312">
        <f t="shared" si="18"/>
        <v>600</v>
      </c>
      <c r="F59" s="143"/>
      <c r="G59" s="318" t="s">
        <v>181</v>
      </c>
      <c r="H59" s="161"/>
      <c r="I59" s="376"/>
      <c r="J59" s="380">
        <v>0</v>
      </c>
      <c r="K59" s="381">
        <f t="shared" si="19"/>
        <v>0</v>
      </c>
    </row>
    <row r="60" spans="1:11" ht="15">
      <c r="A60" s="310" t="s">
        <v>172</v>
      </c>
      <c r="B60" s="161">
        <v>200</v>
      </c>
      <c r="C60" s="161">
        <v>4000</v>
      </c>
      <c r="D60" s="311">
        <v>0.15</v>
      </c>
      <c r="E60" s="312">
        <f t="shared" si="18"/>
        <v>600</v>
      </c>
      <c r="F60" s="143"/>
      <c r="G60" s="310" t="s">
        <v>172</v>
      </c>
      <c r="H60" s="161"/>
      <c r="I60" s="376"/>
      <c r="J60" s="380">
        <v>0</v>
      </c>
      <c r="K60" s="381">
        <f t="shared" si="19"/>
        <v>0</v>
      </c>
    </row>
    <row r="61" spans="1:11" ht="15">
      <c r="A61" s="313" t="s">
        <v>173</v>
      </c>
      <c r="B61" s="301">
        <v>100</v>
      </c>
      <c r="C61" s="301">
        <v>2000</v>
      </c>
      <c r="D61" s="302">
        <v>0.05</v>
      </c>
      <c r="E61" s="314">
        <f t="shared" si="18"/>
        <v>100</v>
      </c>
      <c r="F61" s="143"/>
      <c r="G61" s="313" t="s">
        <v>173</v>
      </c>
      <c r="H61" s="301"/>
      <c r="I61" s="377">
        <v>2000</v>
      </c>
      <c r="J61" s="382">
        <v>0.05</v>
      </c>
      <c r="K61" s="383">
        <f t="shared" si="19"/>
        <v>100</v>
      </c>
    </row>
    <row r="62" spans="1:11" ht="15">
      <c r="C62" s="320" t="s">
        <v>180</v>
      </c>
      <c r="D62" s="300">
        <f>SUM(D56:D61)</f>
        <v>1</v>
      </c>
      <c r="E62" s="337">
        <f>SUM(E56:E61)</f>
        <v>3200</v>
      </c>
      <c r="F62" s="143"/>
      <c r="I62" s="384" t="s">
        <v>180</v>
      </c>
      <c r="J62" s="385">
        <f>SUM(J56:J61)</f>
        <v>1</v>
      </c>
      <c r="K62" s="386">
        <f>SUM(K56:K61)</f>
        <v>5759</v>
      </c>
    </row>
    <row r="63" spans="1:11" ht="15">
      <c r="A63" s="143"/>
      <c r="B63" s="143"/>
      <c r="C63" s="143"/>
      <c r="D63" s="143"/>
      <c r="E63" s="143"/>
      <c r="F63" s="143"/>
    </row>
    <row r="64" spans="1:11" ht="15">
      <c r="A64" s="304" t="s">
        <v>218</v>
      </c>
      <c r="B64" s="299" t="s">
        <v>176</v>
      </c>
      <c r="C64" s="315" t="s">
        <v>177</v>
      </c>
      <c r="D64" s="315" t="s">
        <v>178</v>
      </c>
      <c r="E64" s="315" t="s">
        <v>179</v>
      </c>
      <c r="F64" s="143"/>
    </row>
    <row r="65" spans="1:6" ht="15">
      <c r="A65" s="306" t="s">
        <v>171</v>
      </c>
      <c r="B65" s="316"/>
      <c r="C65" s="375">
        <v>3300</v>
      </c>
      <c r="D65" s="308">
        <v>0.05</v>
      </c>
      <c r="E65" s="309">
        <f>C65*D65</f>
        <v>165</v>
      </c>
      <c r="F65" s="143"/>
    </row>
    <row r="66" spans="1:6" ht="15">
      <c r="A66" s="318" t="s">
        <v>175</v>
      </c>
      <c r="B66" s="161"/>
      <c r="C66" s="376">
        <v>3000</v>
      </c>
      <c r="D66" s="311">
        <v>0.35</v>
      </c>
      <c r="E66" s="312">
        <f t="shared" ref="E66:E70" si="20">C66*D66</f>
        <v>1050</v>
      </c>
      <c r="F66" s="143"/>
    </row>
    <row r="67" spans="1:6" ht="12.75" customHeight="1">
      <c r="A67" s="318" t="s">
        <v>174</v>
      </c>
      <c r="B67" s="161"/>
      <c r="C67" s="376">
        <v>2500</v>
      </c>
      <c r="D67" s="311">
        <v>0.2</v>
      </c>
      <c r="E67" s="312">
        <f t="shared" si="20"/>
        <v>500</v>
      </c>
      <c r="F67" s="143"/>
    </row>
    <row r="68" spans="1:6" ht="15">
      <c r="A68" s="318" t="s">
        <v>181</v>
      </c>
      <c r="B68" s="161"/>
      <c r="C68" s="376">
        <v>3000</v>
      </c>
      <c r="D68" s="311">
        <v>0.2</v>
      </c>
      <c r="E68" s="312">
        <f t="shared" si="20"/>
        <v>600</v>
      </c>
      <c r="F68" s="143"/>
    </row>
    <row r="69" spans="1:6" ht="15">
      <c r="A69" s="310" t="s">
        <v>172</v>
      </c>
      <c r="B69" s="161"/>
      <c r="C69" s="376">
        <v>4000</v>
      </c>
      <c r="D69" s="311">
        <v>0.15</v>
      </c>
      <c r="E69" s="312">
        <f t="shared" si="20"/>
        <v>600</v>
      </c>
      <c r="F69" s="143"/>
    </row>
    <row r="70" spans="1:6" ht="15">
      <c r="A70" s="313" t="s">
        <v>173</v>
      </c>
      <c r="B70" s="301"/>
      <c r="C70" s="377">
        <v>2500</v>
      </c>
      <c r="D70" s="302">
        <v>0.05</v>
      </c>
      <c r="E70" s="314">
        <f t="shared" si="20"/>
        <v>125</v>
      </c>
      <c r="F70" s="143"/>
    </row>
    <row r="71" spans="1:6" ht="15">
      <c r="C71" s="320" t="s">
        <v>180</v>
      </c>
      <c r="D71" s="300">
        <f>SUM(D65:D70)</f>
        <v>1</v>
      </c>
      <c r="E71" s="303">
        <f>SUM(E65:E70)</f>
        <v>3040</v>
      </c>
      <c r="F71" s="14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Overview in MM_F</vt:lpstr>
      <vt:lpstr>GANTT</vt:lpstr>
      <vt:lpstr>CompactGANTT</vt:lpstr>
      <vt:lpstr>Labour 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</dc:creator>
  <cp:lastModifiedBy>as</cp:lastModifiedBy>
  <dcterms:created xsi:type="dcterms:W3CDTF">2022-04-20T11:57:01Z</dcterms:created>
  <dcterms:modified xsi:type="dcterms:W3CDTF">2024-12-27T09:40:42Z</dcterms:modified>
</cp:coreProperties>
</file>